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IO 01 - Hospodaření se sr..." sheetId="2" r:id="rId2"/>
    <sheet name="IO 02 - Hospodaření  se s..." sheetId="3" r:id="rId3"/>
    <sheet name="IO 03 - Hospodaření se sr..." sheetId="4" r:id="rId4"/>
    <sheet name="EL - Elektroinstalace" sheetId="5" r:id="rId5"/>
    <sheet name="VON - Vedlejší a ostat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'IO 01 - Hospodaření se sr...'!$C$129:$K$297</definedName>
    <definedName name="_xlnm.Print_Area" localSheetId="1">'IO 01 - Hospodaření se sr...'!$C$4:$J$76,'IO 01 - Hospodaření se sr...'!$C$82:$J$111,'IO 01 - Hospodaření se sr...'!$C$117:$J$297</definedName>
    <definedName name="_xlnm.Print_Titles" localSheetId="1">'IO 01 - Hospodaření se sr...'!$129:$129</definedName>
    <definedName name="_xlnm._FilterDatabase" localSheetId="2" hidden="1">'IO 02 - Hospodaření  se s...'!$C$127:$K$237</definedName>
    <definedName name="_xlnm.Print_Area" localSheetId="2">'IO 02 - Hospodaření  se s...'!$C$4:$J$76,'IO 02 - Hospodaření  se s...'!$C$82:$J$109,'IO 02 - Hospodaření  se s...'!$C$115:$J$237</definedName>
    <definedName name="_xlnm.Print_Titles" localSheetId="2">'IO 02 - Hospodaření  se s...'!$127:$127</definedName>
    <definedName name="_xlnm._FilterDatabase" localSheetId="3" hidden="1">'IO 03 - Hospodaření se sr...'!$C$128:$K$260</definedName>
    <definedName name="_xlnm.Print_Area" localSheetId="3">'IO 03 - Hospodaření se sr...'!$C$4:$J$76,'IO 03 - Hospodaření se sr...'!$C$82:$J$110,'IO 03 - Hospodaření se sr...'!$C$116:$J$260</definedName>
    <definedName name="_xlnm.Print_Titles" localSheetId="3">'IO 03 - Hospodaření se sr...'!$128:$128</definedName>
    <definedName name="_xlnm._FilterDatabase" localSheetId="4" hidden="1">'EL - Elektroinstalace'!$C$119:$K$153</definedName>
    <definedName name="_xlnm.Print_Area" localSheetId="4">'EL - Elektroinstalace'!$C$4:$J$76,'EL - Elektroinstalace'!$C$82:$J$101,'EL - Elektroinstalace'!$C$107:$J$153</definedName>
    <definedName name="_xlnm.Print_Titles" localSheetId="4">'EL - Elektroinstalace'!$119:$119</definedName>
    <definedName name="_xlnm._FilterDatabase" localSheetId="5" hidden="1">'VON - Vedlejší a ostatní ...'!$C$120:$K$141</definedName>
    <definedName name="_xlnm.Print_Area" localSheetId="5">'VON - Vedlejší a ostatní ...'!$C$4:$J$76,'VON - Vedlejší a ostatní ...'!$C$82:$J$102,'VON - Vedlejší a ostatní ...'!$C$108:$J$141</definedName>
    <definedName name="_xlnm.Print_Titles" localSheetId="5">'VON - Vedlejší a ostatní ...'!$120:$120</definedName>
  </definedNames>
  <calcPr/>
</workbook>
</file>

<file path=xl/calcChain.xml><?xml version="1.0" encoding="utf-8"?>
<calcChain xmlns="http://schemas.openxmlformats.org/spreadsheetml/2006/main">
  <c i="6" l="1" r="R138"/>
  <c r="J37"/>
  <c r="J36"/>
  <c i="1" r="AY99"/>
  <c i="6" r="J35"/>
  <c i="1" r="AX99"/>
  <c i="6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5" r="J37"/>
  <c r="J36"/>
  <c i="1" r="AY98"/>
  <c i="5" r="J35"/>
  <c i="1" r="AX98"/>
  <c i="5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4" r="J37"/>
  <c r="J36"/>
  <c i="1" r="AY97"/>
  <c i="4" r="J35"/>
  <c i="1" r="AX97"/>
  <c i="4"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T255"/>
  <c r="T254"/>
  <c r="R256"/>
  <c r="R255"/>
  <c r="R254"/>
  <c r="P256"/>
  <c r="P255"/>
  <c r="P254"/>
  <c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3" r="J37"/>
  <c r="J36"/>
  <c i="1" r="AY96"/>
  <c i="3" r="J35"/>
  <c i="1" r="AX96"/>
  <c i="3"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T232"/>
  <c r="T231"/>
  <c r="R233"/>
  <c r="R232"/>
  <c r="R231"/>
  <c r="P233"/>
  <c r="P232"/>
  <c r="P231"/>
  <c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2" r="J37"/>
  <c r="J36"/>
  <c i="1" r="AY95"/>
  <c i="2" r="J35"/>
  <c i="1" r="AX95"/>
  <c i="2"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T291"/>
  <c r="T290"/>
  <c r="R292"/>
  <c r="R291"/>
  <c r="R290"/>
  <c r="P292"/>
  <c r="P291"/>
  <c r="P290"/>
  <c r="BI289"/>
  <c r="BH289"/>
  <c r="BG289"/>
  <c r="BF289"/>
  <c r="T289"/>
  <c r="T288"/>
  <c r="R289"/>
  <c r="R288"/>
  <c r="P289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1" r="L90"/>
  <c r="AM90"/>
  <c r="AM89"/>
  <c r="L89"/>
  <c r="AM87"/>
  <c r="L87"/>
  <c r="L85"/>
  <c r="L84"/>
  <c i="2" r="J295"/>
  <c r="J289"/>
  <c r="J286"/>
  <c r="J284"/>
  <c r="BK277"/>
  <c r="BK271"/>
  <c r="J269"/>
  <c r="J265"/>
  <c r="J261"/>
  <c r="J257"/>
  <c r="J251"/>
  <c r="BK247"/>
  <c r="BK241"/>
  <c r="J236"/>
  <c r="BK230"/>
  <c r="J214"/>
  <c r="BK212"/>
  <c r="BK201"/>
  <c r="BK194"/>
  <c r="J185"/>
  <c r="BK176"/>
  <c r="J168"/>
  <c r="BK165"/>
  <c r="BK161"/>
  <c r="BK151"/>
  <c r="J145"/>
  <c r="J278"/>
  <c r="J258"/>
  <c r="BK246"/>
  <c r="J243"/>
  <c r="J240"/>
  <c r="J220"/>
  <c r="BK217"/>
  <c r="BK215"/>
  <c r="J210"/>
  <c r="BK195"/>
  <c r="J187"/>
  <c r="BK183"/>
  <c r="BK166"/>
  <c r="J163"/>
  <c r="BK153"/>
  <c r="J141"/>
  <c r="BK295"/>
  <c r="J292"/>
  <c r="BK286"/>
  <c r="BK280"/>
  <c r="BK273"/>
  <c r="BK267"/>
  <c r="J264"/>
  <c r="BK259"/>
  <c r="BK254"/>
  <c r="BK251"/>
  <c r="J247"/>
  <c r="BK236"/>
  <c r="J230"/>
  <c r="J201"/>
  <c r="J190"/>
  <c r="BK184"/>
  <c r="J170"/>
  <c r="BK149"/>
  <c r="J280"/>
  <c r="J271"/>
  <c r="BK266"/>
  <c r="J263"/>
  <c r="BK261"/>
  <c r="BK258"/>
  <c r="BK255"/>
  <c r="BK252"/>
  <c r="J246"/>
  <c r="BK240"/>
  <c r="BK220"/>
  <c r="BK214"/>
  <c r="J191"/>
  <c r="BK170"/>
  <c r="J147"/>
  <c r="J137"/>
  <c r="J133"/>
  <c i="3" r="BK237"/>
  <c r="BK230"/>
  <c r="BK225"/>
  <c r="BK221"/>
  <c r="BK218"/>
  <c r="BK216"/>
  <c r="BK213"/>
  <c r="J210"/>
  <c r="J208"/>
  <c r="BK202"/>
  <c r="BK193"/>
  <c r="BK187"/>
  <c r="BK170"/>
  <c r="J151"/>
  <c r="J146"/>
  <c r="BK131"/>
  <c r="BK236"/>
  <c r="J230"/>
  <c r="J225"/>
  <c r="BK223"/>
  <c r="BK220"/>
  <c r="J217"/>
  <c r="J214"/>
  <c r="J211"/>
  <c r="BK206"/>
  <c r="J200"/>
  <c r="BK195"/>
  <c r="BK183"/>
  <c r="J170"/>
  <c r="BK145"/>
  <c r="J206"/>
  <c r="J197"/>
  <c r="BK190"/>
  <c r="J161"/>
  <c r="J153"/>
  <c r="J137"/>
  <c r="J131"/>
  <c r="J192"/>
  <c r="J175"/>
  <c r="J165"/>
  <c r="BK150"/>
  <c r="J145"/>
  <c i="4" r="BK253"/>
  <c r="J239"/>
  <c r="BK232"/>
  <c r="J229"/>
  <c r="BK222"/>
  <c r="BK219"/>
  <c r="BK209"/>
  <c r="BK194"/>
  <c r="BK178"/>
  <c r="BK159"/>
  <c r="BK152"/>
  <c r="J146"/>
  <c r="J140"/>
  <c r="J244"/>
  <c r="J227"/>
  <c r="J224"/>
  <c r="J216"/>
  <c r="J202"/>
  <c r="J198"/>
  <c r="J190"/>
  <c r="J164"/>
  <c r="J150"/>
  <c r="J132"/>
  <c r="BK250"/>
  <c r="J241"/>
  <c r="J233"/>
  <c r="J228"/>
  <c r="BK223"/>
  <c r="BK220"/>
  <c r="J201"/>
  <c r="J194"/>
  <c r="J176"/>
  <c r="J174"/>
  <c r="BK164"/>
  <c r="BK146"/>
  <c r="J134"/>
  <c r="BK259"/>
  <c r="J249"/>
  <c r="BK244"/>
  <c r="BK239"/>
  <c r="BK233"/>
  <c r="BK217"/>
  <c r="BK202"/>
  <c r="BK197"/>
  <c r="BK184"/>
  <c r="J175"/>
  <c r="BK170"/>
  <c r="BK157"/>
  <c r="BK144"/>
  <c i="5" r="J150"/>
  <c r="BK142"/>
  <c r="J139"/>
  <c r="BK132"/>
  <c r="J127"/>
  <c r="J151"/>
  <c r="BK148"/>
  <c r="J144"/>
  <c r="J140"/>
  <c r="BK133"/>
  <c r="BK131"/>
  <c r="BK127"/>
  <c r="BK153"/>
  <c r="BK151"/>
  <c r="BK146"/>
  <c r="BK141"/>
  <c r="BK137"/>
  <c r="J131"/>
  <c r="BK124"/>
  <c i="6" r="BK140"/>
  <c r="J137"/>
  <c r="BK132"/>
  <c r="BK127"/>
  <c r="J141"/>
  <c r="J135"/>
  <c i="2" r="BK197"/>
  <c r="BK168"/>
  <c r="J160"/>
  <c r="BK145"/>
  <c r="BK296"/>
  <c r="BK289"/>
  <c r="J285"/>
  <c r="BK282"/>
  <c r="J277"/>
  <c r="BK265"/>
  <c r="BK260"/>
  <c r="J255"/>
  <c r="J252"/>
  <c r="BK249"/>
  <c r="J238"/>
  <c r="BK233"/>
  <c r="BK218"/>
  <c r="J194"/>
  <c r="J176"/>
  <c r="J161"/>
  <c r="BK133"/>
  <c r="BK275"/>
  <c r="BK269"/>
  <c r="BK264"/>
  <c r="BK262"/>
  <c r="J260"/>
  <c r="J256"/>
  <c r="J253"/>
  <c r="J249"/>
  <c r="BK245"/>
  <c r="BK226"/>
  <c r="J215"/>
  <c r="BK210"/>
  <c r="J183"/>
  <c r="BK158"/>
  <c r="BK141"/>
  <c i="3" r="J226"/>
  <c r="J223"/>
  <c r="J220"/>
  <c r="BK217"/>
  <c r="BK214"/>
  <c r="BK211"/>
  <c r="BK208"/>
  <c r="BK207"/>
  <c r="J195"/>
  <c r="J190"/>
  <c r="J183"/>
  <c r="J159"/>
  <c r="BK153"/>
  <c r="J148"/>
  <c r="J135"/>
  <c r="J236"/>
  <c r="BK226"/>
  <c r="BK224"/>
  <c r="J221"/>
  <c r="J218"/>
  <c r="J215"/>
  <c r="BK212"/>
  <c r="J209"/>
  <c r="J202"/>
  <c r="BK197"/>
  <c r="BK191"/>
  <c r="BK175"/>
  <c r="J143"/>
  <c r="J207"/>
  <c r="J193"/>
  <c r="J189"/>
  <c r="BK159"/>
  <c r="BK139"/>
  <c r="J133"/>
  <c r="BK200"/>
  <c r="J191"/>
  <c r="BK168"/>
  <c r="BK151"/>
  <c r="BK148"/>
  <c r="BK143"/>
  <c i="4" r="BK251"/>
  <c r="J246"/>
  <c r="J234"/>
  <c r="BK230"/>
  <c r="BK224"/>
  <c r="J220"/>
  <c r="BK213"/>
  <c r="BK199"/>
  <c r="J182"/>
  <c r="BK160"/>
  <c r="J154"/>
  <c r="J148"/>
  <c r="J142"/>
  <c r="J250"/>
  <c r="J226"/>
  <c r="J223"/>
  <c r="J204"/>
  <c r="J199"/>
  <c r="J196"/>
  <c r="BK182"/>
  <c r="BK162"/>
  <c r="J152"/>
  <c r="BK134"/>
  <c r="J256"/>
  <c r="J248"/>
  <c r="BK234"/>
  <c r="J232"/>
  <c r="BK226"/>
  <c r="J221"/>
  <c r="BK204"/>
  <c r="J197"/>
  <c r="J178"/>
  <c r="BK172"/>
  <c r="J160"/>
  <c r="BK148"/>
  <c r="BK140"/>
  <c r="J260"/>
  <c r="J253"/>
  <c r="BK246"/>
  <c r="BK241"/>
  <c r="BK235"/>
  <c r="J230"/>
  <c r="J213"/>
  <c r="BK198"/>
  <c r="J188"/>
  <c r="BK174"/>
  <c r="J168"/>
  <c r="BK155"/>
  <c r="BK132"/>
  <c i="5" r="J145"/>
  <c r="J141"/>
  <c r="J138"/>
  <c r="J130"/>
  <c r="J124"/>
  <c r="BK150"/>
  <c r="J146"/>
  <c r="J142"/>
  <c r="BK136"/>
  <c r="J132"/>
  <c r="J129"/>
  <c r="J125"/>
  <c r="J149"/>
  <c r="J147"/>
  <c r="J143"/>
  <c r="BK138"/>
  <c r="J135"/>
  <c r="BK128"/>
  <c r="BK123"/>
  <c i="6" r="J139"/>
  <c r="J133"/>
  <c r="J128"/>
  <c r="J124"/>
  <c r="BK137"/>
  <c r="BK126"/>
  <c i="2" r="J296"/>
  <c r="BK287"/>
  <c r="BK285"/>
  <c r="J282"/>
  <c r="J275"/>
  <c r="BK270"/>
  <c r="J267"/>
  <c r="J262"/>
  <c r="J259"/>
  <c r="J254"/>
  <c r="J250"/>
  <c r="J245"/>
  <c r="BK238"/>
  <c r="J234"/>
  <c r="J216"/>
  <c r="J213"/>
  <c r="BK206"/>
  <c r="J197"/>
  <c r="BK190"/>
  <c r="BK181"/>
  <c r="J174"/>
  <c r="J166"/>
  <c r="BK163"/>
  <c r="J153"/>
  <c r="J149"/>
  <c r="BK143"/>
  <c r="J273"/>
  <c r="BK256"/>
  <c r="BK244"/>
  <c r="J241"/>
  <c r="J233"/>
  <c r="J218"/>
  <c r="BK216"/>
  <c r="BK213"/>
  <c r="J206"/>
  <c r="BK191"/>
  <c r="J184"/>
  <c r="J181"/>
  <c r="J165"/>
  <c r="J158"/>
  <c r="BK147"/>
  <c r="BK137"/>
  <c r="BK292"/>
  <c r="J287"/>
  <c r="BK284"/>
  <c r="BK278"/>
  <c r="J270"/>
  <c r="J266"/>
  <c r="BK263"/>
  <c r="BK257"/>
  <c r="BK253"/>
  <c r="BK250"/>
  <c r="BK243"/>
  <c r="BK234"/>
  <c r="J226"/>
  <c r="J195"/>
  <c r="BK187"/>
  <c r="BK174"/>
  <c r="J151"/>
  <c i="1" r="AS94"/>
  <c i="2" r="J244"/>
  <c r="J217"/>
  <c r="J212"/>
  <c r="BK185"/>
  <c r="BK160"/>
  <c r="J143"/>
  <c i="3" r="J233"/>
  <c r="BK228"/>
  <c r="BK222"/>
  <c r="BK219"/>
  <c r="BK215"/>
  <c r="J212"/>
  <c r="BK209"/>
  <c r="BK205"/>
  <c r="J194"/>
  <c r="BK189"/>
  <c r="BK165"/>
  <c r="BK155"/>
  <c r="J150"/>
  <c r="BK137"/>
  <c r="J237"/>
  <c r="BK233"/>
  <c r="J228"/>
  <c r="J224"/>
  <c r="J222"/>
  <c r="J219"/>
  <c r="J216"/>
  <c r="J213"/>
  <c r="BK210"/>
  <c r="J203"/>
  <c r="BK199"/>
  <c r="BK194"/>
  <c r="BK179"/>
  <c r="J168"/>
  <c r="BK133"/>
  <c r="BK203"/>
  <c r="BK192"/>
  <c r="J179"/>
  <c r="J155"/>
  <c r="BK135"/>
  <c r="J205"/>
  <c r="J199"/>
  <c r="J187"/>
  <c r="BK161"/>
  <c r="BK146"/>
  <c r="J139"/>
  <c i="4" r="J251"/>
  <c r="J237"/>
  <c r="J231"/>
  <c r="BK225"/>
  <c r="BK221"/>
  <c r="J217"/>
  <c r="BK190"/>
  <c r="BK181"/>
  <c r="J170"/>
  <c r="J155"/>
  <c r="BK150"/>
  <c r="J144"/>
  <c r="BK138"/>
  <c r="BK228"/>
  <c r="J225"/>
  <c r="J219"/>
  <c r="BK201"/>
  <c r="BK188"/>
  <c r="J181"/>
  <c r="J159"/>
  <c r="J138"/>
  <c r="J259"/>
  <c r="BK249"/>
  <c r="J242"/>
  <c r="J235"/>
  <c r="BK229"/>
  <c r="BK227"/>
  <c r="J222"/>
  <c r="J209"/>
  <c r="BK200"/>
  <c r="J184"/>
  <c r="BK175"/>
  <c r="BK168"/>
  <c r="J157"/>
  <c r="BK142"/>
  <c r="BK260"/>
  <c r="BK256"/>
  <c r="BK248"/>
  <c r="BK242"/>
  <c r="BK237"/>
  <c r="BK231"/>
  <c r="BK216"/>
  <c r="J200"/>
  <c r="BK196"/>
  <c r="BK176"/>
  <c r="J172"/>
  <c r="J162"/>
  <c r="BK154"/>
  <c i="5" r="J152"/>
  <c r="BK144"/>
  <c r="BK140"/>
  <c r="BK135"/>
  <c r="BK129"/>
  <c r="J153"/>
  <c r="BK149"/>
  <c r="BK147"/>
  <c r="BK143"/>
  <c r="J137"/>
  <c r="BK130"/>
  <c r="J128"/>
  <c r="J123"/>
  <c r="BK152"/>
  <c r="J148"/>
  <c r="BK145"/>
  <c r="BK139"/>
  <c r="J136"/>
  <c r="J133"/>
  <c r="BK125"/>
  <c i="6" r="J134"/>
  <c r="J131"/>
  <c r="J126"/>
  <c r="BK139"/>
  <c r="BK134"/>
  <c r="BK133"/>
  <c r="J132"/>
  <c r="BK131"/>
  <c r="BK129"/>
  <c r="J125"/>
  <c r="BK124"/>
  <c r="BK141"/>
  <c r="J140"/>
  <c r="BK135"/>
  <c r="J129"/>
  <c r="BK128"/>
  <c r="J127"/>
  <c r="BK125"/>
  <c i="2" l="1" r="R132"/>
  <c r="BK189"/>
  <c r="J189"/>
  <c r="J99"/>
  <c r="T189"/>
  <c r="R193"/>
  <c r="P196"/>
  <c r="BK232"/>
  <c r="J232"/>
  <c r="J103"/>
  <c r="R232"/>
  <c r="P272"/>
  <c r="T272"/>
  <c r="T279"/>
  <c r="BK294"/>
  <c r="J294"/>
  <c r="J110"/>
  <c r="T294"/>
  <c r="T293"/>
  <c i="3" r="R130"/>
  <c r="BK167"/>
  <c r="J167"/>
  <c r="J99"/>
  <c r="R167"/>
  <c r="T167"/>
  <c r="R174"/>
  <c r="P198"/>
  <c r="R235"/>
  <c r="R234"/>
  <c i="4" r="T131"/>
  <c r="P180"/>
  <c r="T180"/>
  <c r="T183"/>
  <c r="BK215"/>
  <c r="J215"/>
  <c r="J102"/>
  <c r="T215"/>
  <c r="T236"/>
  <c r="P243"/>
  <c r="BK258"/>
  <c r="J258"/>
  <c r="J109"/>
  <c r="T258"/>
  <c r="T257"/>
  <c i="5" r="P122"/>
  <c r="T122"/>
  <c r="P126"/>
  <c r="T126"/>
  <c r="P134"/>
  <c r="T134"/>
  <c i="6" r="P123"/>
  <c r="T123"/>
  <c r="P130"/>
  <c r="T130"/>
  <c r="P138"/>
  <c i="2" r="BK132"/>
  <c r="P132"/>
  <c r="P189"/>
  <c r="BK193"/>
  <c r="J193"/>
  <c r="J100"/>
  <c r="P193"/>
  <c r="T193"/>
  <c r="R196"/>
  <c r="BK219"/>
  <c r="J219"/>
  <c r="J102"/>
  <c r="R219"/>
  <c r="P232"/>
  <c r="BK272"/>
  <c r="J272"/>
  <c r="J104"/>
  <c r="R272"/>
  <c r="P279"/>
  <c r="R294"/>
  <c r="R293"/>
  <c i="3" r="BK130"/>
  <c r="J130"/>
  <c r="J98"/>
  <c r="T130"/>
  <c r="BK174"/>
  <c r="J174"/>
  <c r="J100"/>
  <c r="BK198"/>
  <c r="J198"/>
  <c r="J102"/>
  <c r="R198"/>
  <c r="BK235"/>
  <c r="J235"/>
  <c r="J108"/>
  <c r="P235"/>
  <c r="P234"/>
  <c i="4" r="R131"/>
  <c r="BK180"/>
  <c r="J180"/>
  <c r="J99"/>
  <c r="R180"/>
  <c r="P183"/>
  <c r="BK203"/>
  <c r="J203"/>
  <c r="J101"/>
  <c r="R203"/>
  <c r="P215"/>
  <c r="BK236"/>
  <c r="J236"/>
  <c r="J103"/>
  <c r="BK243"/>
  <c r="J243"/>
  <c r="J104"/>
  <c r="T243"/>
  <c r="P258"/>
  <c r="P257"/>
  <c i="2" r="T132"/>
  <c r="R189"/>
  <c r="BK196"/>
  <c r="J196"/>
  <c r="J101"/>
  <c r="T196"/>
  <c r="P219"/>
  <c r="T219"/>
  <c r="T232"/>
  <c r="BK279"/>
  <c r="J279"/>
  <c r="J105"/>
  <c r="R279"/>
  <c r="P294"/>
  <c r="P293"/>
  <c i="3" r="P130"/>
  <c r="P167"/>
  <c r="P174"/>
  <c r="T174"/>
  <c r="T198"/>
  <c r="T235"/>
  <c r="T234"/>
  <c i="4" r="BK131"/>
  <c r="J131"/>
  <c r="J98"/>
  <c r="P131"/>
  <c r="BK183"/>
  <c r="J183"/>
  <c r="J100"/>
  <c r="R183"/>
  <c r="P203"/>
  <c r="T203"/>
  <c r="R215"/>
  <c r="P236"/>
  <c r="R236"/>
  <c r="R243"/>
  <c r="R258"/>
  <c r="R257"/>
  <c i="5" r="BK122"/>
  <c r="J122"/>
  <c r="J98"/>
  <c r="R122"/>
  <c r="BK126"/>
  <c r="J126"/>
  <c r="J99"/>
  <c r="R126"/>
  <c r="BK134"/>
  <c r="J134"/>
  <c r="J100"/>
  <c r="R134"/>
  <c i="6" r="BK123"/>
  <c r="J123"/>
  <c r="J98"/>
  <c r="R123"/>
  <c r="BK130"/>
  <c r="J130"/>
  <c r="J99"/>
  <c r="R130"/>
  <c r="BK138"/>
  <c r="J138"/>
  <c r="J101"/>
  <c r="T138"/>
  <c i="2" r="BK291"/>
  <c r="J291"/>
  <c r="J108"/>
  <c i="3" r="BK196"/>
  <c r="J196"/>
  <c r="J101"/>
  <c r="BK227"/>
  <c r="J227"/>
  <c r="J103"/>
  <c r="BK229"/>
  <c r="J229"/>
  <c r="J104"/>
  <c i="2" r="BK288"/>
  <c r="J288"/>
  <c r="J106"/>
  <c i="3" r="BK232"/>
  <c r="J232"/>
  <c r="J106"/>
  <c i="4" r="BK255"/>
  <c r="J255"/>
  <c r="J107"/>
  <c r="BK252"/>
  <c r="J252"/>
  <c r="J105"/>
  <c i="6" r="BK136"/>
  <c r="J136"/>
  <c r="J100"/>
  <c r="J89"/>
  <c r="F92"/>
  <c r="BE125"/>
  <c r="BE127"/>
  <c r="BE133"/>
  <c r="BE134"/>
  <c r="BE139"/>
  <c r="E85"/>
  <c r="BE124"/>
  <c r="BE128"/>
  <c r="BE132"/>
  <c r="BE135"/>
  <c r="BE126"/>
  <c r="BE129"/>
  <c r="BE131"/>
  <c r="BE137"/>
  <c r="BE140"/>
  <c r="BE141"/>
  <c i="4" r="BK130"/>
  <c i="5" r="E85"/>
  <c r="BE123"/>
  <c r="BE124"/>
  <c r="BE125"/>
  <c r="BE127"/>
  <c r="BE136"/>
  <c r="BE140"/>
  <c r="BE144"/>
  <c r="BE145"/>
  <c r="BE151"/>
  <c r="BE152"/>
  <c r="BE128"/>
  <c r="BE130"/>
  <c r="BE132"/>
  <c r="BE133"/>
  <c r="BE135"/>
  <c r="BE137"/>
  <c r="BE142"/>
  <c r="BE146"/>
  <c r="BE147"/>
  <c r="BE148"/>
  <c r="BE149"/>
  <c r="BE150"/>
  <c r="BE153"/>
  <c r="J89"/>
  <c r="F92"/>
  <c r="BE129"/>
  <c r="BE131"/>
  <c r="BE138"/>
  <c r="BE139"/>
  <c r="BE141"/>
  <c r="BE143"/>
  <c i="4" r="F92"/>
  <c r="BE138"/>
  <c r="BE142"/>
  <c r="BE146"/>
  <c r="BE150"/>
  <c r="BE190"/>
  <c r="BE194"/>
  <c r="BE197"/>
  <c r="BE199"/>
  <c r="BE200"/>
  <c r="BE204"/>
  <c r="BE216"/>
  <c r="BE217"/>
  <c r="BE219"/>
  <c r="BE222"/>
  <c r="BE223"/>
  <c r="BE225"/>
  <c r="BE226"/>
  <c r="BE229"/>
  <c r="BE232"/>
  <c r="BE234"/>
  <c r="BE253"/>
  <c r="BE260"/>
  <c r="E85"/>
  <c r="BE132"/>
  <c r="BE144"/>
  <c r="BE160"/>
  <c r="BE168"/>
  <c r="BE181"/>
  <c r="BE188"/>
  <c r="BE198"/>
  <c r="BE224"/>
  <c r="BE230"/>
  <c r="BE248"/>
  <c r="BE140"/>
  <c r="BE148"/>
  <c r="BE154"/>
  <c r="BE155"/>
  <c r="BE157"/>
  <c r="BE172"/>
  <c r="BE209"/>
  <c r="BE220"/>
  <c r="BE221"/>
  <c r="BE231"/>
  <c r="BE233"/>
  <c r="BE235"/>
  <c r="BE237"/>
  <c r="BE239"/>
  <c r="BE242"/>
  <c r="BE249"/>
  <c r="BE250"/>
  <c r="J89"/>
  <c r="BE134"/>
  <c r="BE152"/>
  <c r="BE159"/>
  <c r="BE162"/>
  <c r="BE164"/>
  <c r="BE170"/>
  <c r="BE174"/>
  <c r="BE175"/>
  <c r="BE176"/>
  <c r="BE178"/>
  <c r="BE182"/>
  <c r="BE184"/>
  <c r="BE196"/>
  <c r="BE201"/>
  <c r="BE202"/>
  <c r="BE213"/>
  <c r="BE227"/>
  <c r="BE228"/>
  <c r="BE241"/>
  <c r="BE244"/>
  <c r="BE246"/>
  <c r="BE251"/>
  <c r="BE256"/>
  <c r="BE259"/>
  <c i="2" r="J132"/>
  <c r="J98"/>
  <c i="3" r="E118"/>
  <c r="BE131"/>
  <c r="BE145"/>
  <c r="BE153"/>
  <c r="BE179"/>
  <c r="BE187"/>
  <c r="BE190"/>
  <c r="BE191"/>
  <c r="BE193"/>
  <c r="BE194"/>
  <c r="BE197"/>
  <c r="BE207"/>
  <c r="F92"/>
  <c r="BE143"/>
  <c r="BE146"/>
  <c r="BE148"/>
  <c r="BE165"/>
  <c r="BE170"/>
  <c r="BE200"/>
  <c r="BE135"/>
  <c r="BE137"/>
  <c r="BE150"/>
  <c r="BE151"/>
  <c r="BE155"/>
  <c r="BE159"/>
  <c r="BE161"/>
  <c r="BE168"/>
  <c r="BE183"/>
  <c r="BE189"/>
  <c r="BE192"/>
  <c r="BE195"/>
  <c r="BE202"/>
  <c r="BE203"/>
  <c r="BE205"/>
  <c r="BE209"/>
  <c r="BE211"/>
  <c r="BE212"/>
  <c r="BE219"/>
  <c r="BE220"/>
  <c r="BE222"/>
  <c r="BE226"/>
  <c r="BE233"/>
  <c r="BE237"/>
  <c r="J89"/>
  <c r="BE133"/>
  <c r="BE139"/>
  <c r="BE175"/>
  <c r="BE199"/>
  <c r="BE206"/>
  <c r="BE208"/>
  <c r="BE210"/>
  <c r="BE213"/>
  <c r="BE214"/>
  <c r="BE215"/>
  <c r="BE216"/>
  <c r="BE217"/>
  <c r="BE218"/>
  <c r="BE221"/>
  <c r="BE223"/>
  <c r="BE224"/>
  <c r="BE225"/>
  <c r="BE228"/>
  <c r="BE230"/>
  <c r="BE236"/>
  <c i="2" r="BE137"/>
  <c r="BE143"/>
  <c r="BE147"/>
  <c r="BE149"/>
  <c r="BE151"/>
  <c r="BE166"/>
  <c r="BE168"/>
  <c r="BE170"/>
  <c r="BE176"/>
  <c r="BE191"/>
  <c r="BE195"/>
  <c r="BE197"/>
  <c r="BE206"/>
  <c r="BE217"/>
  <c r="BE230"/>
  <c r="BE234"/>
  <c r="BE251"/>
  <c r="BE254"/>
  <c r="BE256"/>
  <c r="BE259"/>
  <c r="BE262"/>
  <c r="BE264"/>
  <c r="BE267"/>
  <c r="BE278"/>
  <c r="J124"/>
  <c r="BE158"/>
  <c r="BE161"/>
  <c r="BE165"/>
  <c r="BE181"/>
  <c r="BE185"/>
  <c r="BE190"/>
  <c r="BE210"/>
  <c r="BE212"/>
  <c r="BE213"/>
  <c r="BE216"/>
  <c r="BE220"/>
  <c r="BE238"/>
  <c r="BE240"/>
  <c r="BE250"/>
  <c r="BE261"/>
  <c r="BE270"/>
  <c r="BE277"/>
  <c r="BE284"/>
  <c r="BE286"/>
  <c r="BE292"/>
  <c r="BE295"/>
  <c r="BE296"/>
  <c r="E85"/>
  <c r="BE160"/>
  <c r="BE163"/>
  <c r="BE174"/>
  <c r="BE194"/>
  <c r="BE201"/>
  <c r="BE226"/>
  <c r="BE233"/>
  <c r="BE236"/>
  <c r="BE241"/>
  <c r="BE245"/>
  <c r="BE246"/>
  <c r="BE249"/>
  <c r="BE253"/>
  <c r="BE257"/>
  <c r="BE258"/>
  <c r="BE260"/>
  <c r="BE263"/>
  <c r="BE265"/>
  <c r="BE269"/>
  <c r="F92"/>
  <c r="BE133"/>
  <c r="BE141"/>
  <c r="BE145"/>
  <c r="BE153"/>
  <c r="BE183"/>
  <c r="BE184"/>
  <c r="BE187"/>
  <c r="BE214"/>
  <c r="BE215"/>
  <c r="BE218"/>
  <c r="BE243"/>
  <c r="BE244"/>
  <c r="BE247"/>
  <c r="BE252"/>
  <c r="BE255"/>
  <c r="BE266"/>
  <c r="BE271"/>
  <c r="BE273"/>
  <c r="BE275"/>
  <c r="BE280"/>
  <c r="BE282"/>
  <c r="BE285"/>
  <c r="BE287"/>
  <c r="BE289"/>
  <c r="F34"/>
  <c i="1" r="BA95"/>
  <c i="2" r="F35"/>
  <c i="1" r="BB95"/>
  <c i="3" r="F34"/>
  <c i="1" r="BA96"/>
  <c i="3" r="F35"/>
  <c i="1" r="BB96"/>
  <c i="4" r="F35"/>
  <c i="1" r="BB97"/>
  <c i="5" r="F34"/>
  <c i="1" r="BA98"/>
  <c i="5" r="F36"/>
  <c i="1" r="BC98"/>
  <c i="6" r="F37"/>
  <c i="1" r="BD99"/>
  <c i="6" r="J34"/>
  <c i="1" r="AW99"/>
  <c i="2" r="F37"/>
  <c i="1" r="BD95"/>
  <c i="2" r="J34"/>
  <c i="1" r="AW95"/>
  <c i="3" r="J34"/>
  <c i="1" r="AW96"/>
  <c i="3" r="F37"/>
  <c i="1" r="BD96"/>
  <c i="4" r="F34"/>
  <c i="1" r="BA97"/>
  <c i="4" r="J34"/>
  <c i="1" r="AW97"/>
  <c i="5" r="F35"/>
  <c i="1" r="BB98"/>
  <c i="5" r="J34"/>
  <c i="1" r="AW98"/>
  <c i="5" r="F37"/>
  <c i="1" r="BD98"/>
  <c i="6" r="F36"/>
  <c i="1" r="BC99"/>
  <c i="2" r="F36"/>
  <c i="1" r="BC95"/>
  <c i="3" r="F36"/>
  <c i="1" r="BC96"/>
  <c i="4" r="F37"/>
  <c i="1" r="BD97"/>
  <c i="4" r="F36"/>
  <c i="1" r="BC97"/>
  <c i="6" r="F34"/>
  <c i="1" r="BA99"/>
  <c i="6" r="F35"/>
  <c i="1" r="BB99"/>
  <c i="4" l="1" r="P130"/>
  <c r="P129"/>
  <c i="1" r="AU97"/>
  <c i="3" r="T129"/>
  <c r="T128"/>
  <c i="2" r="P131"/>
  <c r="P130"/>
  <c i="1" r="AU95"/>
  <c i="6" r="T122"/>
  <c r="T121"/>
  <c i="5" r="P121"/>
  <c r="P120"/>
  <c i="1" r="AU98"/>
  <c i="3" r="R129"/>
  <c r="R128"/>
  <c i="2" r="R131"/>
  <c r="R130"/>
  <c i="6" r="R122"/>
  <c r="R121"/>
  <c i="5" r="R121"/>
  <c r="R120"/>
  <c i="3" r="P129"/>
  <c r="P128"/>
  <c i="1" r="AU96"/>
  <c i="2" r="T131"/>
  <c r="T130"/>
  <c i="4" r="R130"/>
  <c r="R129"/>
  <c i="2" r="BK131"/>
  <c r="J131"/>
  <c r="J97"/>
  <c i="6" r="P122"/>
  <c r="P121"/>
  <c i="1" r="AU99"/>
  <c i="5" r="T121"/>
  <c r="T120"/>
  <c i="4" r="T130"/>
  <c r="T129"/>
  <c i="2" r="BK290"/>
  <c r="J290"/>
  <c r="J107"/>
  <c i="4" r="BK254"/>
  <c r="J254"/>
  <c r="J106"/>
  <c i="2" r="BK293"/>
  <c r="J293"/>
  <c r="J109"/>
  <c i="3" r="BK129"/>
  <c r="BK231"/>
  <c r="J231"/>
  <c r="J105"/>
  <c r="BK234"/>
  <c r="J234"/>
  <c r="J107"/>
  <c i="4" r="BK257"/>
  <c r="J257"/>
  <c r="J108"/>
  <c i="5" r="BK121"/>
  <c r="J121"/>
  <c r="J97"/>
  <c i="6" r="BK122"/>
  <c r="J122"/>
  <c r="J97"/>
  <c i="4" r="J130"/>
  <c r="J97"/>
  <c i="3" r="F33"/>
  <c i="1" r="AZ96"/>
  <c i="4" r="F33"/>
  <c i="1" r="AZ97"/>
  <c i="5" r="J33"/>
  <c i="1" r="AV98"/>
  <c r="AT98"/>
  <c r="BA94"/>
  <c r="AW94"/>
  <c r="AK30"/>
  <c i="6" r="F33"/>
  <c i="1" r="AZ99"/>
  <c i="2" r="J33"/>
  <c i="1" r="AV95"/>
  <c r="AT95"/>
  <c i="2" r="F33"/>
  <c i="1" r="AZ95"/>
  <c i="3" r="J33"/>
  <c i="1" r="AV96"/>
  <c r="AT96"/>
  <c i="4" r="J33"/>
  <c i="1" r="AV97"/>
  <c r="AT97"/>
  <c i="5" r="F33"/>
  <c i="1" r="AZ98"/>
  <c r="BD94"/>
  <c r="W33"/>
  <c i="6" r="J33"/>
  <c i="1" r="AV99"/>
  <c r="AT99"/>
  <c r="BC94"/>
  <c r="W32"/>
  <c r="BB94"/>
  <c r="W31"/>
  <c i="3" l="1" r="BK128"/>
  <c r="J128"/>
  <c r="J96"/>
  <c r="J129"/>
  <c r="J97"/>
  <c i="5" r="BK120"/>
  <c r="J120"/>
  <c r="J96"/>
  <c i="6" r="BK121"/>
  <c r="J121"/>
  <c r="J96"/>
  <c i="4" r="BK129"/>
  <c r="J129"/>
  <c r="J96"/>
  <c i="2" r="BK130"/>
  <c r="J130"/>
  <c r="J96"/>
  <c i="1" r="AU94"/>
  <c r="AY94"/>
  <c r="W30"/>
  <c r="AX94"/>
  <c r="AZ94"/>
  <c r="AV94"/>
  <c r="AK29"/>
  <c i="6" l="1" r="J30"/>
  <c i="1" r="AG99"/>
  <c i="2" r="J30"/>
  <c i="1" r="AG95"/>
  <c r="AN95"/>
  <c i="4" r="J30"/>
  <c i="1" r="AG97"/>
  <c r="AN97"/>
  <c i="5" r="J30"/>
  <c i="1" r="AG98"/>
  <c i="3" r="J30"/>
  <c i="1" r="AG96"/>
  <c r="AT94"/>
  <c r="W29"/>
  <c i="3" l="1" r="J39"/>
  <c i="5" r="J39"/>
  <c i="4" r="J39"/>
  <c i="6" r="J39"/>
  <c i="2" r="J39"/>
  <c i="1" r="AN98"/>
  <c r="AN96"/>
  <c r="AN99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<sst xmlns="http://schemas.openxmlformats.org/spreadsheetml/2006/main">
  <si>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</si>
  <si>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</si>
  <si>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</si>
  <si>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</si>
  <si>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</si>
  <si>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{045b3e35-3e6b-4089-9ed6-54f9b408ec5b}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</si>
  <si>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</si>
  <si>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</si>
  <si>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</si>
  <si>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</si>
  <si>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</si>
  <si>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</si>
  <si>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</si>
  <si>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</si>
  <si>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</si>
  <si>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</si>
  <si>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</si>
  <si>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Střední škola zemědělská a veterinární Lanškroun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</si>
  <si>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</si>
  <si>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</si>
  <si>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</si>
  <si>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</si>
  <si>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</si>
  <si>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</si>
  <si>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</si>
  <si>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</si>
  <si>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</si>
  <si>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</si>
  <si>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</si>
  <si>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</si>
  <si>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</si>
  <si>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</si>
  <si>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</si>
  <si>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</si>
  <si>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</si>
  <si>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</si>
  <si>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</si>
  <si>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</si>
  <si>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</si>
  <si>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</si>
  <si>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</si>
  <si>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</si>
  <si>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</si>
  <si>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</si>
  <si>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</si>
  <si>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</si>
  <si>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</si>
  <si>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</si>
  <si>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</si>
  <si>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</si>
  <si>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</si>
  <si>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</si>
  <si>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</si>
  <si>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</si>
  <si>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</si>
  <si>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</si>
  <si>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</si>
  <si>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</si>
  <si>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</si>
  <si>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</si>
  <si>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</si>
  <si>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</si>
  <si>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</si>
  <si>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</si>
  <si>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</si>
  <si>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</si>
  <si>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</si>
  <si>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</si>
  <si>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</si>
  <si>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</si>
  <si>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</si>
  <si>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</si>
  <si>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</si>
  <si>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</si>
  <si>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</si>
  <si>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</si>
  <si>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</si>
  <si>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</si>
  <si>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</si>
  <si>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Hospodaření se srážkovými vodami</t>
  </si>
  <si>
    <t>STA</t>
  </si>
  <si>
    <t>1</t>
  </si>
  <si>
    <t>{1261ac78-706c-4dc0-9cd9-97e453b321c8}</t>
  </si>
  <si>
    <t>2</t>
  </si>
  <si>
    <t>IO 02</t>
  </si>
  <si>
    <t xml:space="preserve">Hospodaření  se srážkoými vodami</t>
  </si>
  <si>
    <t>{f1f06967-b10b-486f-9c2c-81d64edadc2f}</t>
  </si>
  <si>
    <t>IO 03</t>
  </si>
  <si>
    <t>{f48b5efa-3491-4e62-a964-5ddadc130e65}</t>
  </si>
  <si>
    <t>EL</t>
  </si>
  <si>
    <t>Elektroinstalace</t>
  </si>
  <si>
    <t>{96095afe-62dd-4ffc-90db-97ba6e5bf863}</t>
  </si>
  <si>
    <t>VON</t>
  </si>
  <si>
    <t>Vedlejší a ostatní náklady</t>
  </si>
  <si>
    <t>{64b39d85-faf8-47d2-9339-57b6feba70aa}</t>
  </si>
  <si>
    <t>KRYCÍ LIST SOUPISU PRACÍ</t>
  </si>
  <si>
    <t>Objekt:</t>
  </si>
  <si>
    <t>IO 01 - Hospodaření se srážkovými vodami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</si>
  <si>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</si>
  <si>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</si>
  <si>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</si>
  <si>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</si>
  <si>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</si>
  <si>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</si>
  <si>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</si>
  <si>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</si>
  <si>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</si>
  <si>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</si>
  <si>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</si>
  <si>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</si>
  <si>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</si>
  <si>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</si>
  <si>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</si>
  <si>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</si>
  <si>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</si>
  <si>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</si>
  <si>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</si>
  <si>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</si>
  <si>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</si>
  <si>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</si>
  <si>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</si>
  <si>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</si>
  <si>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</si>
  <si>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</si>
  <si>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</si>
  <si>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</si>
  <si>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</si>
  <si>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</si>
  <si>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</si>
  <si>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</si>
  <si>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</si>
  <si>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</si>
  <si>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</si>
  <si>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</si>
  <si>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</si>
  <si>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</si>
  <si>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</si>
  <si>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</si>
  <si>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4</t>
  </si>
  <si>
    <t>-1674003124</t>
  </si>
  <si>
    <t>VV</t>
  </si>
  <si>
    <t>"štěrk" 16*1,2</t>
  </si>
  <si>
    <t>"asfalt"22*1,2</t>
  </si>
  <si>
    <t>Součet</t>
  </si>
  <si>
    <t>113107231</t>
  </si>
  <si>
    <t>Odstranění podkladu z betonu prostého tl 150 mm strojně pl přes 200 m2</t>
  </si>
  <si>
    <t>1471260813</t>
  </si>
  <si>
    <t>"asfalt" 22*1,2</t>
  </si>
  <si>
    <t>"beton" 7*1,2</t>
  </si>
  <si>
    <t>3</t>
  </si>
  <si>
    <t>113107242</t>
  </si>
  <si>
    <t>Odstranění podkladu živičného tl 100 mm strojně pl přes 200 m2</t>
  </si>
  <si>
    <t>-1279871899</t>
  </si>
  <si>
    <t>113151111</t>
  </si>
  <si>
    <t>Rozebrání zpevněných ploch ze silničních dílců</t>
  </si>
  <si>
    <t>1270597723</t>
  </si>
  <si>
    <t>61*3</t>
  </si>
  <si>
    <t>5</t>
  </si>
  <si>
    <t>115101201</t>
  </si>
  <si>
    <t>Čerpání vody na dopravní výšku do 10 m průměrný přítok do 500 l/min</t>
  </si>
  <si>
    <t>hod</t>
  </si>
  <si>
    <t>874297814</t>
  </si>
  <si>
    <t>10*30*8</t>
  </si>
  <si>
    <t>6</t>
  </si>
  <si>
    <t>115101301</t>
  </si>
  <si>
    <t>Pohotovost čerpací soupravy pro dopravní výšku do 10 m přítok do 500 l/min</t>
  </si>
  <si>
    <t>den</t>
  </si>
  <si>
    <t>-1058713007</t>
  </si>
  <si>
    <t>10*30</t>
  </si>
  <si>
    <t>7</t>
  </si>
  <si>
    <t>121151103</t>
  </si>
  <si>
    <t>Sejmutí ornice plochy do 100 m2 tl vrstvy do 200 mm strojně</t>
  </si>
  <si>
    <t>-395962639</t>
  </si>
  <si>
    <t>442*1,2</t>
  </si>
  <si>
    <t>8</t>
  </si>
  <si>
    <t>131351105</t>
  </si>
  <si>
    <t>Hloubení jam nezapažených v hornině třídy těžitelnosti II, skupiny 4 objem do 1000 m3 strojně</t>
  </si>
  <si>
    <t>m3</t>
  </si>
  <si>
    <t>1503529273</t>
  </si>
  <si>
    <t>"retenční nádrž"7*14*4,5+17,5*4,5*4,5+7*4,5*4,5</t>
  </si>
  <si>
    <t>9</t>
  </si>
  <si>
    <t>132354206</t>
  </si>
  <si>
    <t>Hloubení zapažených rýh š do 2000 mm v hornině třídy těžitelnosti II, skupiny 4 objem do 5000 m3</t>
  </si>
  <si>
    <t>-1767726913</t>
  </si>
  <si>
    <t>"DN 150" 416*1,2*1,9</t>
  </si>
  <si>
    <t>"DN 200" 17*1,2*1,9</t>
  </si>
  <si>
    <t>" DN 40" 125*1*1,7</t>
  </si>
  <si>
    <t>10</t>
  </si>
  <si>
    <t>151811131</t>
  </si>
  <si>
    <t>Osazení pažicího boxu hl výkopu do 4 m š do 1,2 m</t>
  </si>
  <si>
    <t>122399936</t>
  </si>
  <si>
    <t>558*1,8*2</t>
  </si>
  <si>
    <t>11</t>
  </si>
  <si>
    <t>151811231</t>
  </si>
  <si>
    <t>Odstranění pažicího boxu hl výkopu do 4 m š do 1,2 m</t>
  </si>
  <si>
    <t>1349361636</t>
  </si>
  <si>
    <t>12</t>
  </si>
  <si>
    <t>162351123</t>
  </si>
  <si>
    <t>Vodorovné přemístění do 500 m výkopku/sypaniny z hornin třídy těžitelnosti II, skupiny 4 a 5</t>
  </si>
  <si>
    <t>1582205218</t>
  </si>
  <si>
    <t>(937,125+1199,74)-835,534</t>
  </si>
  <si>
    <t>13</t>
  </si>
  <si>
    <t>162751137</t>
  </si>
  <si>
    <t>Vodorovné přemístění do 10000 m výkopku/sypaniny z horniny třídy těžitelnosti II, skupiny 4 a 5</t>
  </si>
  <si>
    <t>1995180419</t>
  </si>
  <si>
    <t>0,26*856,690+24,5+64,46+34,125+278,590+7*13*2,32</t>
  </si>
  <si>
    <t>14</t>
  </si>
  <si>
    <t>167151112</t>
  </si>
  <si>
    <t>Nakládání výkopku z hornin třídy těžitelnosti II, skupiny 4 a 5 přes 100 m3</t>
  </si>
  <si>
    <t>19460087</t>
  </si>
  <si>
    <t>171201231</t>
  </si>
  <si>
    <t>Poplatek za uložení zeminy a kamení na recyklační skládce (skládkovné) kód odpadu 17 05 04</t>
  </si>
  <si>
    <t>t</t>
  </si>
  <si>
    <t>-526230478</t>
  </si>
  <si>
    <t>835,534*1,8</t>
  </si>
  <si>
    <t>16</t>
  </si>
  <si>
    <t>171251201</t>
  </si>
  <si>
    <t>Uložení sypaniny na skládky nebo meziskládky</t>
  </si>
  <si>
    <t>-1581080647</t>
  </si>
  <si>
    <t>937,125+1199,740</t>
  </si>
  <si>
    <t>17</t>
  </si>
  <si>
    <t>174101101</t>
  </si>
  <si>
    <t>Zásyp jam, šachet rýh nebo kolem objektů sypaninou se zhutněním</t>
  </si>
  <si>
    <t>1806806849</t>
  </si>
  <si>
    <t>"potrubí" 1199,740-64,46-278,59</t>
  </si>
  <si>
    <t>"retence" 937,125-7*13*2,32-28-29,4</t>
  </si>
  <si>
    <t>18</t>
  </si>
  <si>
    <t>M</t>
  </si>
  <si>
    <t>58331200</t>
  </si>
  <si>
    <t>štěrkopísek netříděný zásypový</t>
  </si>
  <si>
    <t>-2072843043</t>
  </si>
  <si>
    <t xml:space="preserve">"potrubí  26% ve zpevněném" 0,26*856,690*1,8</t>
  </si>
  <si>
    <t>19</t>
  </si>
  <si>
    <t>175151101</t>
  </si>
  <si>
    <t>Obsypání potrubí strojně sypaninou bez prohození, uloženou do 3 m</t>
  </si>
  <si>
    <t>-932068080</t>
  </si>
  <si>
    <t>"DN 150" 416*1,2*0,45</t>
  </si>
  <si>
    <t>"DN 200" 17*1,2*0,5</t>
  </si>
  <si>
    <t>"DN 40"125*1*0,35</t>
  </si>
  <si>
    <t>20</t>
  </si>
  <si>
    <t>583373021</t>
  </si>
  <si>
    <t>štěrkopísek frakce 0/12</t>
  </si>
  <si>
    <t>340421042</t>
  </si>
  <si>
    <t>278,59*1,8</t>
  </si>
  <si>
    <t>181311103</t>
  </si>
  <si>
    <t>Rozprostření ornice tl vrstvy do 200 mm v rovině nebo ve svahu do 1:5 ručně</t>
  </si>
  <si>
    <t>-1105679264</t>
  </si>
  <si>
    <t>22</t>
  </si>
  <si>
    <t>183405211</t>
  </si>
  <si>
    <t>Výsev trávníku hydroosevem na ornici</t>
  </si>
  <si>
    <t>658729938</t>
  </si>
  <si>
    <t>23</t>
  </si>
  <si>
    <t>10364100</t>
  </si>
  <si>
    <t>zemina pro terénní úpravy - tříděná</t>
  </si>
  <si>
    <t>-920470361</t>
  </si>
  <si>
    <t>530,4*0,2*1,8</t>
  </si>
  <si>
    <t>24</t>
  </si>
  <si>
    <t>00572470</t>
  </si>
  <si>
    <t>osivo směs travní univerzál</t>
  </si>
  <si>
    <t>kg</t>
  </si>
  <si>
    <t>1390656200</t>
  </si>
  <si>
    <t>530,4/20</t>
  </si>
  <si>
    <t>Zakládání</t>
  </si>
  <si>
    <t>25</t>
  </si>
  <si>
    <t>291211111</t>
  </si>
  <si>
    <t>Zřízení plochy ze silničních panelů do lože tl 50 mm z kameniva</t>
  </si>
  <si>
    <t>-463931443</t>
  </si>
  <si>
    <t>26</t>
  </si>
  <si>
    <t>59381009</t>
  </si>
  <si>
    <t>panel silniční 3,00x1,00x0,15m</t>
  </si>
  <si>
    <t>kus</t>
  </si>
  <si>
    <t>-42752846</t>
  </si>
  <si>
    <t>24*0,25 "Přepočtené koeficientem množství</t>
  </si>
  <si>
    <t>Svislé a kompletní konstrukce</t>
  </si>
  <si>
    <t>27</t>
  </si>
  <si>
    <t>359901111</t>
  </si>
  <si>
    <t>Vyčištění stok</t>
  </si>
  <si>
    <t>m</t>
  </si>
  <si>
    <t>25169607</t>
  </si>
  <si>
    <t>28</t>
  </si>
  <si>
    <t>359901212</t>
  </si>
  <si>
    <t>Monitoring stoky jakékoli výšky na stávající kanalizaci</t>
  </si>
  <si>
    <t>567925574</t>
  </si>
  <si>
    <t>Vodorovné konstrukce</t>
  </si>
  <si>
    <t>29</t>
  </si>
  <si>
    <t>451541111</t>
  </si>
  <si>
    <t>Lože pod potrubí otevřený výkop ze štěrkodrtě</t>
  </si>
  <si>
    <t>288533904</t>
  </si>
  <si>
    <t>"šachty"14*1,5*1,5</t>
  </si>
  <si>
    <t>"retenční nádrž" 8*14*0,25</t>
  </si>
  <si>
    <t>30</t>
  </si>
  <si>
    <t>451573111</t>
  </si>
  <si>
    <t>Lože pod potrubí otevřený výkop ze štěrkopísku</t>
  </si>
  <si>
    <t>435830573</t>
  </si>
  <si>
    <t>"DN 150" 416*1,2*0,1</t>
  </si>
  <si>
    <t>"DN 200" 17*1,2*0,1</t>
  </si>
  <si>
    <t>"DN 40" 125*1*0,1</t>
  </si>
  <si>
    <t>31</t>
  </si>
  <si>
    <t>452311131</t>
  </si>
  <si>
    <t>Podkladní desky z betonu prostého tř. C 12/15 otevřený výkop</t>
  </si>
  <si>
    <t>1414262235</t>
  </si>
  <si>
    <t>"šachty" 14*1,5*1,5*0,15</t>
  </si>
  <si>
    <t>"retenční" 8*14*0,3</t>
  </si>
  <si>
    <t>32</t>
  </si>
  <si>
    <t>452368211</t>
  </si>
  <si>
    <t>Výztuž podkladních desek nebo bloků nebo pražců otevřený výkop ze svařovaných sítí Kari</t>
  </si>
  <si>
    <t>-1770551513</t>
  </si>
  <si>
    <t>8*14*0,008</t>
  </si>
  <si>
    <t>33</t>
  </si>
  <si>
    <t>452386111</t>
  </si>
  <si>
    <t>Vyrovnávací prstence z betonu prostého tř. C 25/30 v do 100 mm</t>
  </si>
  <si>
    <t>-428713479</t>
  </si>
  <si>
    <t>34</t>
  </si>
  <si>
    <t>59224184</t>
  </si>
  <si>
    <t>prstenec šachtový vyrovnávací betonový 625x120x40mm</t>
  </si>
  <si>
    <t>270892707</t>
  </si>
  <si>
    <t>35</t>
  </si>
  <si>
    <t>59224185</t>
  </si>
  <si>
    <t>prstenec šachtový vyrovnávací betonový 625x120x60mm</t>
  </si>
  <si>
    <t>-1159129866</t>
  </si>
  <si>
    <t>36</t>
  </si>
  <si>
    <t>59224176</t>
  </si>
  <si>
    <t>prstenec šachtový vyrovnávací betonový 625x120x80mm</t>
  </si>
  <si>
    <t>-325062389</t>
  </si>
  <si>
    <t>37</t>
  </si>
  <si>
    <t>59224187</t>
  </si>
  <si>
    <t>prstenec šachtový vyrovnávací betonový 625x120x100mm</t>
  </si>
  <si>
    <t>196884417</t>
  </si>
  <si>
    <t>38</t>
  </si>
  <si>
    <t>452386121</t>
  </si>
  <si>
    <t>Vyrovnávací prstence z betonu prostého tř. C 25/30 v do 200 mm</t>
  </si>
  <si>
    <t>1825372102</t>
  </si>
  <si>
    <t>39</t>
  </si>
  <si>
    <t>59224188</t>
  </si>
  <si>
    <t>prstenec šachtový vyrovnávací betonový 625x120x120mm</t>
  </si>
  <si>
    <t>157725601</t>
  </si>
  <si>
    <t>Komunikace pozemní</t>
  </si>
  <si>
    <t>40</t>
  </si>
  <si>
    <t>564861111</t>
  </si>
  <si>
    <t>Podklad ze štěrkodrtě ŠD tl 200 mm</t>
  </si>
  <si>
    <t>-576275651</t>
  </si>
  <si>
    <t>"štěrk" 26*1,2</t>
  </si>
  <si>
    <t>"panely" 61*3</t>
  </si>
  <si>
    <t>41</t>
  </si>
  <si>
    <t>567124113</t>
  </si>
  <si>
    <t>Podklad ze směsi stmelené cementem SC C 12/15 (PB III) tl 150 mm</t>
  </si>
  <si>
    <t>400074181</t>
  </si>
  <si>
    <t>42</t>
  </si>
  <si>
    <t>577144031</t>
  </si>
  <si>
    <t>Asfaltový beton vrstva obrusná ACO 11 (ABS) tř. I tl 50 mm š do 1,5 m z modifikovaného asfaltu</t>
  </si>
  <si>
    <t>2094014033</t>
  </si>
  <si>
    <t>"asfalt" 22*1,2*2</t>
  </si>
  <si>
    <t>Trubní vedení</t>
  </si>
  <si>
    <t>43</t>
  </si>
  <si>
    <t>871171211</t>
  </si>
  <si>
    <t>Montáž potrubí z PE100 SDR 11 otevřený výkop svařovaných elektrotvarovkou D 40 x 3,7 mm</t>
  </si>
  <si>
    <t>667465269</t>
  </si>
  <si>
    <t>44</t>
  </si>
  <si>
    <t>2861352511</t>
  </si>
  <si>
    <t xml:space="preserve">potrubí  PE100 RC SDR11 40x3,70 dl 12m</t>
  </si>
  <si>
    <t>205579515</t>
  </si>
  <si>
    <t>125*1,03</t>
  </si>
  <si>
    <t>45</t>
  </si>
  <si>
    <t>871313121</t>
  </si>
  <si>
    <t>Montáž kanalizačního potrubí z PVC těsněné gumovým kroužkem otevřený výkop sklon do 20 % DN 160</t>
  </si>
  <si>
    <t>-229529129</t>
  </si>
  <si>
    <t>416</t>
  </si>
  <si>
    <t>46</t>
  </si>
  <si>
    <t>28611166</t>
  </si>
  <si>
    <t>trubka kanalizační PVC DN 160x5000mm SN8</t>
  </si>
  <si>
    <t>520746491</t>
  </si>
  <si>
    <t>416*1,03</t>
  </si>
  <si>
    <t>47</t>
  </si>
  <si>
    <t>871353121</t>
  </si>
  <si>
    <t>Montáž kanalizačního potrubí z PVC těsněné gumovým kroužkem otevřený výkop sklon do 20 % DN 200</t>
  </si>
  <si>
    <t>1892621879</t>
  </si>
  <si>
    <t>48</t>
  </si>
  <si>
    <t>28611169</t>
  </si>
  <si>
    <t>trubka kanalizační PVC DN 200x5000mm SN8</t>
  </si>
  <si>
    <t>-144851199</t>
  </si>
  <si>
    <t>17*1,03</t>
  </si>
  <si>
    <t>49</t>
  </si>
  <si>
    <t>877315211</t>
  </si>
  <si>
    <t>Montáž tvarovek z tvrdého PVC-systém KG nebo z polypropylenu-systém KG 2000 jednoosé DN 160</t>
  </si>
  <si>
    <t>161794359</t>
  </si>
  <si>
    <t>50</t>
  </si>
  <si>
    <t>28611361</t>
  </si>
  <si>
    <t>koleno kanalizační PVC KG 160x45°</t>
  </si>
  <si>
    <t>-1154945222</t>
  </si>
  <si>
    <t>51</t>
  </si>
  <si>
    <t>877315221</t>
  </si>
  <si>
    <t>Montáž tvarovek z tvrdého PVC-systém KG nebo z polypropylenu-systém KG 2000 dvouosé DN 160</t>
  </si>
  <si>
    <t>-26693518</t>
  </si>
  <si>
    <t>52</t>
  </si>
  <si>
    <t>28611392</t>
  </si>
  <si>
    <t>odbočka kanalizační PVC s hrdlem 160/160/45°</t>
  </si>
  <si>
    <t>-1930843086</t>
  </si>
  <si>
    <t>53</t>
  </si>
  <si>
    <t>890311811</t>
  </si>
  <si>
    <t>Bourání šachet ze ŽB ručně obestavěného prostoru do 1,5 m3</t>
  </si>
  <si>
    <t>-1620151160</t>
  </si>
  <si>
    <t>0,4*2*2</t>
  </si>
  <si>
    <t>54</t>
  </si>
  <si>
    <t>892233122</t>
  </si>
  <si>
    <t>Proplach a dezinfekce vodovodního potrubí DN od 40 do 70</t>
  </si>
  <si>
    <t>-881573035</t>
  </si>
  <si>
    <t>55</t>
  </si>
  <si>
    <t>892241111</t>
  </si>
  <si>
    <t>Tlaková zkouška vodou potrubí do 80</t>
  </si>
  <si>
    <t>-2094438579</t>
  </si>
  <si>
    <t>56</t>
  </si>
  <si>
    <t>892372111</t>
  </si>
  <si>
    <t>Zabezpečení konců potrubí DN do 300 při tlakových zkouškách vodou</t>
  </si>
  <si>
    <t>-1615155249</t>
  </si>
  <si>
    <t>57</t>
  </si>
  <si>
    <t>894411121</t>
  </si>
  <si>
    <t>Zřízení šachet kanalizačních z betonových dílců na potrubí DN nad 200 do 300 dno beton tř. C 25/30</t>
  </si>
  <si>
    <t>1802260759</t>
  </si>
  <si>
    <t>58</t>
  </si>
  <si>
    <t>59224167</t>
  </si>
  <si>
    <t>skruž betonová přechodová 62,5/100x60x12 cm, stupadla poplastovaná</t>
  </si>
  <si>
    <t>400978766</t>
  </si>
  <si>
    <t>59</t>
  </si>
  <si>
    <t>59224075</t>
  </si>
  <si>
    <t>deska betonová zákrytová k ukončení šachet 1000/625x200mm</t>
  </si>
  <si>
    <t>-312833637</t>
  </si>
  <si>
    <t>60</t>
  </si>
  <si>
    <t>59224050</t>
  </si>
  <si>
    <t>skruž pro kanalizační šachty se zabudovanými stupadly 100x25x12cm</t>
  </si>
  <si>
    <t>594357756</t>
  </si>
  <si>
    <t>61</t>
  </si>
  <si>
    <t>59224051</t>
  </si>
  <si>
    <t>skruž pro kanalizační šachty se zabudovanými stupadly 100x50x12cm</t>
  </si>
  <si>
    <t>674388376</t>
  </si>
  <si>
    <t>62</t>
  </si>
  <si>
    <t>59224052</t>
  </si>
  <si>
    <t>skruž pro kanalizační šachty se zabudovanými stupadly 100x100x12cm</t>
  </si>
  <si>
    <t>1061302661</t>
  </si>
  <si>
    <t>63</t>
  </si>
  <si>
    <t>59224348</t>
  </si>
  <si>
    <t xml:space="preserve">těsnění elastomerové pro spojení šachetních dílů </t>
  </si>
  <si>
    <t>-1075343978</t>
  </si>
  <si>
    <t>64</t>
  </si>
  <si>
    <t>592240231</t>
  </si>
  <si>
    <t>dno betonové šachtové DN 200 betonový žlab i nástupnice 100x63,5x15cm</t>
  </si>
  <si>
    <t>1290080834</t>
  </si>
  <si>
    <t>65</t>
  </si>
  <si>
    <t>1122373</t>
  </si>
  <si>
    <t>Skruž čtvercováTZS-Q 150/75 SKC PS</t>
  </si>
  <si>
    <t>-789994841</t>
  </si>
  <si>
    <t>66</t>
  </si>
  <si>
    <t>1122313</t>
  </si>
  <si>
    <t>Skruž čtvercováTZS-Q 150/50 SKC PS</t>
  </si>
  <si>
    <t>354155353</t>
  </si>
  <si>
    <t>67</t>
  </si>
  <si>
    <t>1122303</t>
  </si>
  <si>
    <t>Skruž čtvercováTZS-Q 150/100 SKC PS</t>
  </si>
  <si>
    <t>-393069063</t>
  </si>
  <si>
    <t>68</t>
  </si>
  <si>
    <t>1126003</t>
  </si>
  <si>
    <t>Dno čtvercové TZZ-Q 150/140 BZC PS V100</t>
  </si>
  <si>
    <t>300577377</t>
  </si>
  <si>
    <t>69</t>
  </si>
  <si>
    <t>899104112</t>
  </si>
  <si>
    <t>Osazení poklopů litinových nebo ocelových včetně rámů pro třídu zatížení D400, E600</t>
  </si>
  <si>
    <t>-1250900688</t>
  </si>
  <si>
    <t>70</t>
  </si>
  <si>
    <t>28666</t>
  </si>
  <si>
    <t xml:space="preserve">poklop šachtový vč. rámu </t>
  </si>
  <si>
    <t>ks</t>
  </si>
  <si>
    <t>-1089252581</t>
  </si>
  <si>
    <t>71</t>
  </si>
  <si>
    <t>R0001</t>
  </si>
  <si>
    <t xml:space="preserve">ŽB NÁDRŽ  12,96x6,88x2,32  dno+ zákrytová deska + žebřík vývrty+ utěsnění   D+M</t>
  </si>
  <si>
    <t>kpl</t>
  </si>
  <si>
    <t>-1103613468</t>
  </si>
  <si>
    <t>72</t>
  </si>
  <si>
    <t>899721111</t>
  </si>
  <si>
    <t>Signalizační vodič DN do 150 mm na potrubí PVC</t>
  </si>
  <si>
    <t>1654388063</t>
  </si>
  <si>
    <t>125+1,5*2</t>
  </si>
  <si>
    <t>73</t>
  </si>
  <si>
    <t>899722114</t>
  </si>
  <si>
    <t>Krytí potrubí z plastů výstražnou fólií z PVC 40 cm</t>
  </si>
  <si>
    <t>-1543522615</t>
  </si>
  <si>
    <t>74</t>
  </si>
  <si>
    <t>R0002</t>
  </si>
  <si>
    <t>Napojení na stáv. kanalizaci</t>
  </si>
  <si>
    <t>-1872916881</t>
  </si>
  <si>
    <t>75</t>
  </si>
  <si>
    <t>R0003</t>
  </si>
  <si>
    <t>Vystrojení armaturní šachty + vystrojení vodovodu</t>
  </si>
  <si>
    <t>992076303</t>
  </si>
  <si>
    <t>Ostatní konstrukce a práce, bourání</t>
  </si>
  <si>
    <t>76</t>
  </si>
  <si>
    <t>919112111</t>
  </si>
  <si>
    <t>Řezání dilatačních spár š 4 mm hl do 60 mm příčných nebo podélných v živičném krytu</t>
  </si>
  <si>
    <t>1671721606</t>
  </si>
  <si>
    <t>22*2+7*2</t>
  </si>
  <si>
    <t>77</t>
  </si>
  <si>
    <t>919122132</t>
  </si>
  <si>
    <t>Těsnění spár zálivkou za tepla pro komůrky š 20 mm hl 40 mm s těsnicím profilem</t>
  </si>
  <si>
    <t>1344492362</t>
  </si>
  <si>
    <t>22*2</t>
  </si>
  <si>
    <t>78</t>
  </si>
  <si>
    <t>919731122</t>
  </si>
  <si>
    <t>Zarovnání styčné plochy podkladu nebo krytu živičného tl do 100 mm</t>
  </si>
  <si>
    <t>-1180911475</t>
  </si>
  <si>
    <t>79</t>
  </si>
  <si>
    <t>979094441</t>
  </si>
  <si>
    <t>Očištění vybouraných silničních dílců s původním spárováním z kameniva těženého</t>
  </si>
  <si>
    <t>1165931873</t>
  </si>
  <si>
    <t>997</t>
  </si>
  <si>
    <t>Přesun sutě</t>
  </si>
  <si>
    <t>80</t>
  </si>
  <si>
    <t>997221551</t>
  </si>
  <si>
    <t>Vodorovná doprava suti ze sypkých materiálů do 1 km</t>
  </si>
  <si>
    <t>689349386</t>
  </si>
  <si>
    <t>20,064+11,31+3,072+5,808</t>
  </si>
  <si>
    <t>81</t>
  </si>
  <si>
    <t>997221559</t>
  </si>
  <si>
    <t>Příplatek ZKD 1 km u vodorovné dopravy suti ze sypkých materiálů</t>
  </si>
  <si>
    <t>1040339491</t>
  </si>
  <si>
    <t>14*40,254</t>
  </si>
  <si>
    <t>82</t>
  </si>
  <si>
    <t>997221611</t>
  </si>
  <si>
    <t>Nakládání suti na dopravní prostředky pro vodorovnou dopravu</t>
  </si>
  <si>
    <t>-1854497323</t>
  </si>
  <si>
    <t>83</t>
  </si>
  <si>
    <t>997221861</t>
  </si>
  <si>
    <t>Poplatek za uložení stavebního odpadu na recyklační skládce (skládkovné) z prostého betonu pod kódem 17 01 01</t>
  </si>
  <si>
    <t>1635102334</t>
  </si>
  <si>
    <t>84</t>
  </si>
  <si>
    <t>997221873</t>
  </si>
  <si>
    <t>Poplatek za uložení stavebního odpadu na recyklační skládce (skládkovné) zeminy a kamení zatříděného do Katalogu odpadů pod kódem 17 05 04</t>
  </si>
  <si>
    <t>-1341546038</t>
  </si>
  <si>
    <t>85</t>
  </si>
  <si>
    <t>997221875</t>
  </si>
  <si>
    <t>Poplatek za uložení stavebního odpadu na recyklační skládce (skládkovné) asfaltového bez obsahu dehtu zatříděného do Katalogu odpadů pod kódem 17 03 02</t>
  </si>
  <si>
    <t>2016696212</t>
  </si>
  <si>
    <t>998</t>
  </si>
  <si>
    <t>Přesun hmot</t>
  </si>
  <si>
    <t>86</t>
  </si>
  <si>
    <t>9982761011</t>
  </si>
  <si>
    <t>Přesun hmot pro trubní vedení z trub z plastických hmot otevřený výkop</t>
  </si>
  <si>
    <t>-846025266</t>
  </si>
  <si>
    <t>PSV</t>
  </si>
  <si>
    <t>Práce a dodávky PSV</t>
  </si>
  <si>
    <t>721</t>
  </si>
  <si>
    <t>Zdravotechnika - vnitřní kanalizace</t>
  </si>
  <si>
    <t>87</t>
  </si>
  <si>
    <t>721242105</t>
  </si>
  <si>
    <t>Lapač střešních splavenin z PP se zápachovou klapkou a lapacím košem DN 110</t>
  </si>
  <si>
    <t>934345487</t>
  </si>
  <si>
    <t>Práce a dodávky M</t>
  </si>
  <si>
    <t>23-M</t>
  </si>
  <si>
    <t>Montáže potrubí</t>
  </si>
  <si>
    <t>88</t>
  </si>
  <si>
    <t>230170004</t>
  </si>
  <si>
    <t>Tlakové zkoušky těsnosti potrubí - příprava DN do 200</t>
  </si>
  <si>
    <t>sada</t>
  </si>
  <si>
    <t>-1382341651</t>
  </si>
  <si>
    <t>89</t>
  </si>
  <si>
    <t>230170014</t>
  </si>
  <si>
    <t>Tlakové zkoušky těsnosti potrubí - zkouška DN do 200</t>
  </si>
  <si>
    <t>-1970175074</t>
  </si>
  <si>
    <t>416+17</t>
  </si>
  <si>
    <t xml:space="preserve">IO 02 - Hospodaření  se srážkoými vodami</t>
  </si>
  <si>
    <t>-247498097</t>
  </si>
  <si>
    <t>364*1,2</t>
  </si>
  <si>
    <t>1203778666</t>
  </si>
  <si>
    <t>6*30*8</t>
  </si>
  <si>
    <t>805839854</t>
  </si>
  <si>
    <t>6*30</t>
  </si>
  <si>
    <t>-1489855053</t>
  </si>
  <si>
    <t>"retenční nádrž"11*7*5+16*5*5+7*5*5</t>
  </si>
  <si>
    <t>-571528724</t>
  </si>
  <si>
    <t>"DN 150" 250*1,2*2</t>
  </si>
  <si>
    <t>"DN 200" 114*1,2*2</t>
  </si>
  <si>
    <t>237902744</t>
  </si>
  <si>
    <t>364*2*2</t>
  </si>
  <si>
    <t>711031510</t>
  </si>
  <si>
    <t>1355066692</t>
  </si>
  <si>
    <t>0,5*1311,092</t>
  </si>
  <si>
    <t>-1778302744</t>
  </si>
  <si>
    <t>(960+873,6)-655,546</t>
  </si>
  <si>
    <t>-2121430377</t>
  </si>
  <si>
    <t>-833406233</t>
  </si>
  <si>
    <t>1178,054*1,8</t>
  </si>
  <si>
    <t>1104121662</t>
  </si>
  <si>
    <t>960+873,6</t>
  </si>
  <si>
    <t>2129924708</t>
  </si>
  <si>
    <t>"potrubí" 873,6-43,680-203,4</t>
  </si>
  <si>
    <t>"retence" 960-34,538-62,250-11*7*2,32</t>
  </si>
  <si>
    <t>-496158073</t>
  </si>
  <si>
    <t>"50% výměna" 0,5*1311,092*1,8</t>
  </si>
  <si>
    <t>-449851643</t>
  </si>
  <si>
    <t>"DN 150" 250*1,2*0,45</t>
  </si>
  <si>
    <t>"DN 200" 114*1,2*0,5</t>
  </si>
  <si>
    <t>969822618</t>
  </si>
  <si>
    <t>203,4*1,8</t>
  </si>
  <si>
    <t>425861472</t>
  </si>
  <si>
    <t>436,8</t>
  </si>
  <si>
    <t>-467600724</t>
  </si>
  <si>
    <t>436/3*1</t>
  </si>
  <si>
    <t>145*0,1</t>
  </si>
  <si>
    <t>-157848944</t>
  </si>
  <si>
    <t>"šachty"17*1,5*1,5</t>
  </si>
  <si>
    <t>"retenční nádrž" 12*8*0,25</t>
  </si>
  <si>
    <t>-1311045877</t>
  </si>
  <si>
    <t>"DN 150" 250*1,2*0,1</t>
  </si>
  <si>
    <t>"DN 200" 114*1,2*0,1</t>
  </si>
  <si>
    <t>-1887432533</t>
  </si>
  <si>
    <t>"šachty" 17*1,5*1,5*0,15</t>
  </si>
  <si>
    <t>"retenční" 8*12*0,3</t>
  </si>
  <si>
    <t>49656456</t>
  </si>
  <si>
    <t>8*12*0,008</t>
  </si>
  <si>
    <t>395059477</t>
  </si>
  <si>
    <t>1385473612</t>
  </si>
  <si>
    <t>-1959250577</t>
  </si>
  <si>
    <t>548487040</t>
  </si>
  <si>
    <t>-405869760</t>
  </si>
  <si>
    <t>1778499282</t>
  </si>
  <si>
    <t>-97660348</t>
  </si>
  <si>
    <t>-648699562</t>
  </si>
  <si>
    <t>-1119894848</t>
  </si>
  <si>
    <t>-207483548</t>
  </si>
  <si>
    <t>250*1,03</t>
  </si>
  <si>
    <t>-1149914221</t>
  </si>
  <si>
    <t>-1004424541</t>
  </si>
  <si>
    <t>114*1,03</t>
  </si>
  <si>
    <t>-717719308</t>
  </si>
  <si>
    <t>-2097808802</t>
  </si>
  <si>
    <t>1393428527</t>
  </si>
  <si>
    <t>-670119186</t>
  </si>
  <si>
    <t>877355221</t>
  </si>
  <si>
    <t>Montáž tvarovek z tvrdého PVC-systém KG nebo z polypropylenu-systém KG 2000 dvouosé DN 200</t>
  </si>
  <si>
    <t>629805590</t>
  </si>
  <si>
    <t>28611918</t>
  </si>
  <si>
    <t>odbočka kanalizační s hrdlem PVC 200/160/45°</t>
  </si>
  <si>
    <t>-1504609047</t>
  </si>
  <si>
    <t>1150569684</t>
  </si>
  <si>
    <t>1632830210</t>
  </si>
  <si>
    <t>649119293</t>
  </si>
  <si>
    <t>278818909</t>
  </si>
  <si>
    <t>-2054515415</t>
  </si>
  <si>
    <t>206355097</t>
  </si>
  <si>
    <t>591213351</t>
  </si>
  <si>
    <t>59224023</t>
  </si>
  <si>
    <t>dno betonové šachtové DN 600</t>
  </si>
  <si>
    <t>-1850962319</t>
  </si>
  <si>
    <t>-675421640</t>
  </si>
  <si>
    <t>-382386905</t>
  </si>
  <si>
    <t>1432916216</t>
  </si>
  <si>
    <t>-1545120441</t>
  </si>
  <si>
    <t>-1075414914</t>
  </si>
  <si>
    <t xml:space="preserve">ŽB NÁDRŽ  10,86x6,88x2,32  dno+ zákrytová deska + žebřík vývrty+ utěsnění   D+M</t>
  </si>
  <si>
    <t>515526851</t>
  </si>
  <si>
    <t>-1545144374</t>
  </si>
  <si>
    <t>563112375</t>
  </si>
  <si>
    <t>307765376</t>
  </si>
  <si>
    <t>1708148967</t>
  </si>
  <si>
    <t>87740712</t>
  </si>
  <si>
    <t>-534648901</t>
  </si>
  <si>
    <t>1233691968</t>
  </si>
  <si>
    <t>IO 03 - Hospodaření se srážkovými vodami</t>
  </si>
  <si>
    <t>-1906473456</t>
  </si>
  <si>
    <t>"asfalt"15*1,2</t>
  </si>
  <si>
    <t>-831037770</t>
  </si>
  <si>
    <t>"asfalt" 15*1,2</t>
  </si>
  <si>
    <t>"beton" 120*1,2</t>
  </si>
  <si>
    <t>-1745382654</t>
  </si>
  <si>
    <t>-416205818</t>
  </si>
  <si>
    <t>36*1,2</t>
  </si>
  <si>
    <t>-514323392</t>
  </si>
  <si>
    <t>4*30*8</t>
  </si>
  <si>
    <t>1522652688</t>
  </si>
  <si>
    <t>4*30</t>
  </si>
  <si>
    <t>1161244459</t>
  </si>
  <si>
    <t>171*1,2</t>
  </si>
  <si>
    <t>1163843046</t>
  </si>
  <si>
    <t>"retenční nádrž"7*7*4,1+11*4,1*4+7*4,1*4</t>
  </si>
  <si>
    <t>-192755493</t>
  </si>
  <si>
    <t>"DN 150" 238*1,2*1,8</t>
  </si>
  <si>
    <t>-1950929903</t>
  </si>
  <si>
    <t>238*2*1,8</t>
  </si>
  <si>
    <t>1618569827</t>
  </si>
  <si>
    <t>-1319860337</t>
  </si>
  <si>
    <t>0,5*660,365</t>
  </si>
  <si>
    <t>1824388760</t>
  </si>
  <si>
    <t>(496,1+514,08)-330,183</t>
  </si>
  <si>
    <t>-1101111680</t>
  </si>
  <si>
    <t>334333771</t>
  </si>
  <si>
    <t>679,997*1,8</t>
  </si>
  <si>
    <t>2128941477</t>
  </si>
  <si>
    <t>496,1+514,08</t>
  </si>
  <si>
    <t>116466889</t>
  </si>
  <si>
    <t>"potrubí" 496,1-28,560-128,520</t>
  </si>
  <si>
    <t>"retence" 496,1-38,5-22,575-7*7*2,32</t>
  </si>
  <si>
    <t>-789189656</t>
  </si>
  <si>
    <t>"50% výměna" 0,5*660,365*1,8</t>
  </si>
  <si>
    <t>-936972082</t>
  </si>
  <si>
    <t>"DN 150" 238*1,2*0,45</t>
  </si>
  <si>
    <t>-1871201160</t>
  </si>
  <si>
    <t>128,52*1,8</t>
  </si>
  <si>
    <t>-1396252318</t>
  </si>
  <si>
    <t>1128592767</t>
  </si>
  <si>
    <t>-1630682237</t>
  </si>
  <si>
    <t>205,2*0,2*1,8</t>
  </si>
  <si>
    <t>-1229242244</t>
  </si>
  <si>
    <t>205,2/20</t>
  </si>
  <si>
    <t>18249743</t>
  </si>
  <si>
    <t>406287889</t>
  </si>
  <si>
    <t>804181948</t>
  </si>
  <si>
    <t>"šachty"10*1,5*1,5</t>
  </si>
  <si>
    <t>"retenční nádrž" 8*8*0,25</t>
  </si>
  <si>
    <t>130972257</t>
  </si>
  <si>
    <t>"DN 150" 238*1,2*0,1</t>
  </si>
  <si>
    <t>197002170</t>
  </si>
  <si>
    <t>"šachty" 10*1,5*1,5*0,15</t>
  </si>
  <si>
    <t>"retenční" 8*8*0,3</t>
  </si>
  <si>
    <t>-38997196</t>
  </si>
  <si>
    <t>8*8*0,008</t>
  </si>
  <si>
    <t>-2026373307</t>
  </si>
  <si>
    <t>1261100707</t>
  </si>
  <si>
    <t>1370038553</t>
  </si>
  <si>
    <t>1354142059</t>
  </si>
  <si>
    <t>1082662660</t>
  </si>
  <si>
    <t>1877019</t>
  </si>
  <si>
    <t>779398963</t>
  </si>
  <si>
    <t>1500387008</t>
  </si>
  <si>
    <t>"panely" 36*1,2</t>
  </si>
  <si>
    <t>-928100061</t>
  </si>
  <si>
    <t>1812321308</t>
  </si>
  <si>
    <t>"asfalt" 15*1,2*2</t>
  </si>
  <si>
    <t>1610225149</t>
  </si>
  <si>
    <t>535149989</t>
  </si>
  <si>
    <t>238*1,03</t>
  </si>
  <si>
    <t>1515143689</t>
  </si>
  <si>
    <t>-36064544</t>
  </si>
  <si>
    <t>-343182902</t>
  </si>
  <si>
    <t>196700637</t>
  </si>
  <si>
    <t>1994267532</t>
  </si>
  <si>
    <t>-1298186555</t>
  </si>
  <si>
    <t>-321489700</t>
  </si>
  <si>
    <t>-1678675253</t>
  </si>
  <si>
    <t>45152544</t>
  </si>
  <si>
    <t>-1365084056</t>
  </si>
  <si>
    <t>-945819749</t>
  </si>
  <si>
    <t>949218203</t>
  </si>
  <si>
    <t>9242149</t>
  </si>
  <si>
    <t>348045472</t>
  </si>
  <si>
    <t xml:space="preserve">ŽB NÁDRŽ  6,66x6,88x2,32  dno+ zákrytová deska + žebřík vývrty+ utěsnění   D+M</t>
  </si>
  <si>
    <t>-1365610395</t>
  </si>
  <si>
    <t>-310133462</t>
  </si>
  <si>
    <t>476988686</t>
  </si>
  <si>
    <t>1251794190</t>
  </si>
  <si>
    <t>15*2+120*2</t>
  </si>
  <si>
    <t>800670372</t>
  </si>
  <si>
    <t>15*2</t>
  </si>
  <si>
    <t>-932940974</t>
  </si>
  <si>
    <t>-259486297</t>
  </si>
  <si>
    <t>351660309</t>
  </si>
  <si>
    <t>7,920+52,650+3,960</t>
  </si>
  <si>
    <t>-1581770973</t>
  </si>
  <si>
    <t>14*64,530</t>
  </si>
  <si>
    <t>207400934</t>
  </si>
  <si>
    <t>304272925</t>
  </si>
  <si>
    <t>-1588147975</t>
  </si>
  <si>
    <t>1193024069</t>
  </si>
  <si>
    <t>-383474316</t>
  </si>
  <si>
    <t>1715593591</t>
  </si>
  <si>
    <t>1994003944</t>
  </si>
  <si>
    <t>-25911300</t>
  </si>
  <si>
    <t>EL - Elektroinstalace</t>
  </si>
  <si>
    <t>HSV - HSV</t>
  </si>
  <si>
    <t xml:space="preserve">    EL1 - Dodávky</t>
  </si>
  <si>
    <t xml:space="preserve">    EL2 - Doprovodné a organizační náklady, montáže bez rozlišení, stavební přípomoce</t>
  </si>
  <si>
    <t xml:space="preserve">    EL3 - Elektromontáže</t>
  </si>
  <si>
    <t>EL1</t>
  </si>
  <si>
    <t>Dodávky</t>
  </si>
  <si>
    <t>001.01</t>
  </si>
  <si>
    <t>Rozvaděč RČ1 v plastovém pilíři (dle v.č. 1E31)</t>
  </si>
  <si>
    <t>244224977</t>
  </si>
  <si>
    <t>001.02</t>
  </si>
  <si>
    <t>Rozvaděč RČ2 v plastovém pilíři (dle v.č. 1E41)</t>
  </si>
  <si>
    <t>-875144981</t>
  </si>
  <si>
    <t>001.03</t>
  </si>
  <si>
    <t>Rozvaděč RČ3 v plastovém pilíři (dle v.č. 1E51)</t>
  </si>
  <si>
    <t>-896787422</t>
  </si>
  <si>
    <t>EL2</t>
  </si>
  <si>
    <t>Doprovodné a organizační náklady, montáže bez rozlišení, stavební přípomoce</t>
  </si>
  <si>
    <t>002.01</t>
  </si>
  <si>
    <t>Inženýrská činnost při provádění prací zajišťovaná generálním projektantem (NH-GP =NH*1,4)/3 instalace a 3 NH-GP)</t>
  </si>
  <si>
    <t>NH-GP</t>
  </si>
  <si>
    <t>-2086678420</t>
  </si>
  <si>
    <t>002.02</t>
  </si>
  <si>
    <t>Dokumentace výrobní (NH-PD=NH*1,3)/3 instlace a 2 NH-PD</t>
  </si>
  <si>
    <t>NH-PD</t>
  </si>
  <si>
    <t>-1806054134</t>
  </si>
  <si>
    <t>002.03</t>
  </si>
  <si>
    <t>Výchozí revize elektrického zařízení (NH-RT=NH*1,35)/3 instalace a 8NH-RT)</t>
  </si>
  <si>
    <t>NH-RT</t>
  </si>
  <si>
    <t>896161962</t>
  </si>
  <si>
    <t>002.04</t>
  </si>
  <si>
    <t>Spolupráce profesního zhotovitele s RT při výchozí revizi elektrického zařízení (3 instalace a 3,0NH)</t>
  </si>
  <si>
    <t>NH</t>
  </si>
  <si>
    <t>-2131622637</t>
  </si>
  <si>
    <t>002.05</t>
  </si>
  <si>
    <t>Koordinace prací s ostatními profesemi (3 instalace a 2,5 NH)</t>
  </si>
  <si>
    <t>-1260748217</t>
  </si>
  <si>
    <t>002.06</t>
  </si>
  <si>
    <t>Odvoz a uložení odpadů dle vyhlášky o odpadech (1+1+1 instalace)</t>
  </si>
  <si>
    <t>set</t>
  </si>
  <si>
    <t>-1406481842</t>
  </si>
  <si>
    <t>002.07</t>
  </si>
  <si>
    <t>Montáží práce "bez rozlišení" v hodinové sazbě (3 instalace a 20 NH)</t>
  </si>
  <si>
    <t>532698615</t>
  </si>
  <si>
    <t>EL3</t>
  </si>
  <si>
    <t>Elektromontáže</t>
  </si>
  <si>
    <t>003.01</t>
  </si>
  <si>
    <t>Instalace rozvaděčového pilíře RČ 1, RČ2, RČ3 - bez zapojení (3 ks a 4,0 NH</t>
  </si>
  <si>
    <t>-1227919022</t>
  </si>
  <si>
    <t>003.02</t>
  </si>
  <si>
    <t>Vyzbrojení 3-fáz. jističového vývodu 20A ve stávajícím rozvaděči objektu 06 "Budova ustájení krav"</t>
  </si>
  <si>
    <t>-50305790</t>
  </si>
  <si>
    <t>003.03</t>
  </si>
  <si>
    <t>Vyzbrojení 3-fáz. jístičového vývodu 20A ve stávajícím rozvaděči objektu 01 "Budova ustájení koní</t>
  </si>
  <si>
    <t>-1807812929</t>
  </si>
  <si>
    <t>003.04</t>
  </si>
  <si>
    <t>Vyzbrojení 3-fáz. jističového vývodu 20A ve stávajícím rozvaděči objektu 07 "Hospodářský objekt"</t>
  </si>
  <si>
    <t>-1590350957</t>
  </si>
  <si>
    <t>003.05</t>
  </si>
  <si>
    <t>Dodávka jističe 20A/3B - 10 kA do stávajícího rozvaděče objektů"Ustájení krav, koní, Hospodářský objekt"</t>
  </si>
  <si>
    <t>-1051094210</t>
  </si>
  <si>
    <t>003.06</t>
  </si>
  <si>
    <t>Ukončení vodičů do 6 mm2 v rozvaděči RČ1, RČ2, RČ3</t>
  </si>
  <si>
    <t>-917109072</t>
  </si>
  <si>
    <t>003.07</t>
  </si>
  <si>
    <t>Ukončení vodičů do 6mm2 ve stávajícím rozvaděči objektů "Ustájení krav, koní, hospodářský objekt"</t>
  </si>
  <si>
    <t>-865948792</t>
  </si>
  <si>
    <t>003.08</t>
  </si>
  <si>
    <t>Montáž plovákového spínače PS včetně zatažení kabelu do ochranné trubky P75, zapojení v RČ ( 3 ks a 4,0 NH)</t>
  </si>
  <si>
    <t>2021210858</t>
  </si>
  <si>
    <t>003.09</t>
  </si>
  <si>
    <t>Montáž kalového čerpadla Č včetně zatažení kabelu do ochranné trubky P75, zapojení RČ (3 ks a 4,5 HN)</t>
  </si>
  <si>
    <t>794650208</t>
  </si>
  <si>
    <t>003.10</t>
  </si>
  <si>
    <t>Montáž tlakového čerpadla včetně zatažení kabelu do ochranné trubky P90, zapojení v RČ, vyzkoušení (1 ks a 0,5NH)</t>
  </si>
  <si>
    <t>-1336808994</t>
  </si>
  <si>
    <t>003.11</t>
  </si>
  <si>
    <t>Nastavení funkce a odskoušení čerpadla s plovákovým spínačem (3 ks a 4,0 NH)</t>
  </si>
  <si>
    <t>779799193</t>
  </si>
  <si>
    <t>003.12</t>
  </si>
  <si>
    <t>Kabel CYKY - J5x 4,0 k uložení do nosné trasy v instalaci IO01 - dodávka amontáž (1 ks a 20m)</t>
  </si>
  <si>
    <t>-118010012</t>
  </si>
  <si>
    <t>003.13</t>
  </si>
  <si>
    <t>Kabel CYKY-J5x6,0 k uložení do nosné trasy v instalacích IO02 a IO 03 - dodávka a montáž ( 2 ks a 15,0 m)</t>
  </si>
  <si>
    <t>-185592622</t>
  </si>
  <si>
    <t>003.14</t>
  </si>
  <si>
    <t>Nosná trasa pro napájecí kabel CYKY - J5X4,0/ nebo CYKY-J5x 6,0/ v instalacích IO 01, IO 02, IO 03 - dodávka a montáž (20+15+15m=50m)</t>
  </si>
  <si>
    <t>-1023203813</t>
  </si>
  <si>
    <t>003.15</t>
  </si>
  <si>
    <t>Ochranná trubka korugovaná P75/90 - dodávka a montáž ( 4 ks a 25,0m</t>
  </si>
  <si>
    <t>1098752182</t>
  </si>
  <si>
    <t>003.16</t>
  </si>
  <si>
    <t>Výkopové práce ve stávajícím zpevněném terénu pro pokládku chrániček P75 / P 90 / výkop : š= 350 hl= 1100 mm), příprava pískového lože, zasypání výkopu s položením signalizační folie, urovnání terénu (3 ks a 25 m)</t>
  </si>
  <si>
    <t>-619622651</t>
  </si>
  <si>
    <t>003.17</t>
  </si>
  <si>
    <t>Kompletační práce - bez rozlišení ( 3 ks a 4,0 NH)</t>
  </si>
  <si>
    <t>-1234805157</t>
  </si>
  <si>
    <t>003.18</t>
  </si>
  <si>
    <t>Pomocný a podružný materiál - bez rozlišení (8% ze součtu materiálu)</t>
  </si>
  <si>
    <t>prc</t>
  </si>
  <si>
    <t>-1363879637</t>
  </si>
  <si>
    <t>004.19</t>
  </si>
  <si>
    <t>PPP z elektromontáží</t>
  </si>
  <si>
    <t>-556791864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</si>
  <si>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</si>
  <si>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</si>
  <si>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</si>
  <si>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</si>
  <si>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</si>
  <si>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</si>
  <si>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</si>
  <si>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</si>
  <si>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</si>
  <si>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</si>
  <si>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</si>
  <si>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Vytyčení stávajících vedení a ochrana stávajících inženýrských sítí na staveništi, předání</t>
  </si>
  <si>
    <t>1024</t>
  </si>
  <si>
    <t>1070874837</t>
  </si>
  <si>
    <t>012203002</t>
  </si>
  <si>
    <t>Geodetické zaměření, vytyčení stavby, vytyčení stávajících sítí</t>
  </si>
  <si>
    <t>2072207902</t>
  </si>
  <si>
    <t>012303000</t>
  </si>
  <si>
    <t>Geodetické zaměření skutečného provedení</t>
  </si>
  <si>
    <t>-1925698242</t>
  </si>
  <si>
    <t>0419030001</t>
  </si>
  <si>
    <t>Předání a převzetí díla</t>
  </si>
  <si>
    <t>1433827423</t>
  </si>
  <si>
    <t>013254001</t>
  </si>
  <si>
    <t>Projektové práce dle skutečného provedení</t>
  </si>
  <si>
    <t>912689074</t>
  </si>
  <si>
    <t>0132540002</t>
  </si>
  <si>
    <t>-266145739</t>
  </si>
  <si>
    <t>VRN3</t>
  </si>
  <si>
    <t>Zařízení staveniště</t>
  </si>
  <si>
    <t>030001000</t>
  </si>
  <si>
    <t>Vybudování zařízení staveniště</t>
  </si>
  <si>
    <t>-2161505</t>
  </si>
  <si>
    <t>070001001</t>
  </si>
  <si>
    <t>VRN (doprava, zařízení staveniště)</t>
  </si>
  <si>
    <t>-2118436141</t>
  </si>
  <si>
    <t>0300010001</t>
  </si>
  <si>
    <t>Provoz zařízení staveniště</t>
  </si>
  <si>
    <t>-78257842</t>
  </si>
  <si>
    <t>039002000</t>
  </si>
  <si>
    <t>Odstanění zařízení staveniště</t>
  </si>
  <si>
    <t>703457345</t>
  </si>
  <si>
    <t>041403000</t>
  </si>
  <si>
    <t>Bezpečnostní a hygienické opatření na staveništi</t>
  </si>
  <si>
    <t>157957171</t>
  </si>
  <si>
    <t>VRN4</t>
  </si>
  <si>
    <t>Inženýrská činnost</t>
  </si>
  <si>
    <t>043002000</t>
  </si>
  <si>
    <t>Zkoušky a ostaní měření</t>
  </si>
  <si>
    <t>790229650</t>
  </si>
  <si>
    <t>VRN5</t>
  </si>
  <si>
    <t>Finanční náklady</t>
  </si>
  <si>
    <t>051002000</t>
  </si>
  <si>
    <t xml:space="preserve">Pojištění dodavatele a pojištění díla </t>
  </si>
  <si>
    <t>541062265</t>
  </si>
  <si>
    <t>056002001</t>
  </si>
  <si>
    <t>Bankovní záruka za řádné provedení dílá</t>
  </si>
  <si>
    <t>396337318</t>
  </si>
  <si>
    <t>0590020001</t>
  </si>
  <si>
    <t>Propagace</t>
  </si>
  <si>
    <t>1520080446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</si>
</sst>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4.4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42021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Střední škola zemědělská a veterinární Lanškroun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5. 4. 2022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6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6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4.4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'IO 01 - Hospodaření se sr...'!J30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'IO 01 - Hospodaření se sr...'!P130</f>
        <v>0</v>
      </c>
      <c r="AV95" s="127">
        <f>'IO 01 - Hospodaření se sr...'!J33</f>
        <v>0</v>
      </c>
      <c r="AW95" s="127">
        <f>'IO 01 - Hospodaření se sr...'!J34</f>
        <v>0</v>
      </c>
      <c r="AX95" s="127">
        <f>'IO 01 - Hospodaření se sr...'!J35</f>
        <v>0</v>
      </c>
      <c r="AY95" s="127">
        <f>'IO 01 - Hospodaření se sr...'!J36</f>
        <v>0</v>
      </c>
      <c r="AZ95" s="127">
        <f>'IO 01 - Hospodaření se sr...'!F33</f>
        <v>0</v>
      </c>
      <c r="BA95" s="127">
        <f>'IO 01 - Hospodaření se sr...'!F34</f>
        <v>0</v>
      </c>
      <c r="BB95" s="127">
        <f>'IO 01 - Hospodaření se sr...'!F35</f>
        <v>0</v>
      </c>
      <c r="BC95" s="127">
        <f>'IO 01 - Hospodaření se sr...'!F36</f>
        <v>0</v>
      </c>
      <c r="BD95" s="129">
        <f>'IO 01 - Hospodaření se sr...'!F37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4.4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'IO 02 - Hospodaření  se s...'!J30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'IO 02 - Hospodaření  se s...'!P128</f>
        <v>0</v>
      </c>
      <c r="AV96" s="127">
        <f>'IO 02 - Hospodaření  se s...'!J33</f>
        <v>0</v>
      </c>
      <c r="AW96" s="127">
        <f>'IO 02 - Hospodaření  se s...'!J34</f>
        <v>0</v>
      </c>
      <c r="AX96" s="127">
        <f>'IO 02 - Hospodaření  se s...'!J35</f>
        <v>0</v>
      </c>
      <c r="AY96" s="127">
        <f>'IO 02 - Hospodaření  se s...'!J36</f>
        <v>0</v>
      </c>
      <c r="AZ96" s="127">
        <f>'IO 02 - Hospodaření  se s...'!F33</f>
        <v>0</v>
      </c>
      <c r="BA96" s="127">
        <f>'IO 02 - Hospodaření  se s...'!F34</f>
        <v>0</v>
      </c>
      <c r="BB96" s="127">
        <f>'IO 02 - Hospodaření  se s...'!F35</f>
        <v>0</v>
      </c>
      <c r="BC96" s="127">
        <f>'IO 02 - Hospodaření  se s...'!F36</f>
        <v>0</v>
      </c>
      <c r="BD96" s="129">
        <f>'IO 02 - Hospodaření  se s...'!F37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4.4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79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'IO 03 - Hospodaření se sr...'!J30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'IO 03 - Hospodaření se sr...'!P129</f>
        <v>0</v>
      </c>
      <c r="AV97" s="127">
        <f>'IO 03 - Hospodaření se sr...'!J33</f>
        <v>0</v>
      </c>
      <c r="AW97" s="127">
        <f>'IO 03 - Hospodaření se sr...'!J34</f>
        <v>0</v>
      </c>
      <c r="AX97" s="127">
        <f>'IO 03 - Hospodaření se sr...'!J35</f>
        <v>0</v>
      </c>
      <c r="AY97" s="127">
        <f>'IO 03 - Hospodaření se sr...'!J36</f>
        <v>0</v>
      </c>
      <c r="AZ97" s="127">
        <f>'IO 03 - Hospodaření se sr...'!F33</f>
        <v>0</v>
      </c>
      <c r="BA97" s="127">
        <f>'IO 03 - Hospodaření se sr...'!F34</f>
        <v>0</v>
      </c>
      <c r="BB97" s="127">
        <f>'IO 03 - Hospodaření se sr...'!F35</f>
        <v>0</v>
      </c>
      <c r="BC97" s="127">
        <f>'IO 03 - Hospodaření se sr...'!F36</f>
        <v>0</v>
      </c>
      <c r="BD97" s="129">
        <f>'IO 03 - Hospodaření se sr...'!F37</f>
        <v>0</v>
      </c>
      <c r="BE97" s="7"/>
      <c r="BT97" s="130" t="s">
        <v>81</v>
      </c>
      <c r="BV97" s="130" t="s">
        <v>75</v>
      </c>
      <c r="BW97" s="130" t="s">
        <v>88</v>
      </c>
      <c r="BX97" s="130" t="s">
        <v>5</v>
      </c>
      <c r="CL97" s="130" t="s">
        <v>1</v>
      </c>
      <c r="CM97" s="130" t="s">
        <v>83</v>
      </c>
    </row>
    <row r="98" s="7" customFormat="1" ht="14.4" customHeight="1">
      <c r="A98" s="118" t="s">
        <v>77</v>
      </c>
      <c r="B98" s="119"/>
      <c r="C98" s="120"/>
      <c r="D98" s="121" t="s">
        <v>89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'EL - Elektroinstalace'!J30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'EL - Elektroinstalace'!P120</f>
        <v>0</v>
      </c>
      <c r="AV98" s="127">
        <f>'EL - Elektroinstalace'!J33</f>
        <v>0</v>
      </c>
      <c r="AW98" s="127">
        <f>'EL - Elektroinstalace'!J34</f>
        <v>0</v>
      </c>
      <c r="AX98" s="127">
        <f>'EL - Elektroinstalace'!J35</f>
        <v>0</v>
      </c>
      <c r="AY98" s="127">
        <f>'EL - Elektroinstalace'!J36</f>
        <v>0</v>
      </c>
      <c r="AZ98" s="127">
        <f>'EL - Elektroinstalace'!F33</f>
        <v>0</v>
      </c>
      <c r="BA98" s="127">
        <f>'EL - Elektroinstalace'!F34</f>
        <v>0</v>
      </c>
      <c r="BB98" s="127">
        <f>'EL - Elektroinstalace'!F35</f>
        <v>0</v>
      </c>
      <c r="BC98" s="127">
        <f>'EL - Elektroinstalace'!F36</f>
        <v>0</v>
      </c>
      <c r="BD98" s="129">
        <f>'EL - Elektroinstalace'!F37</f>
        <v>0</v>
      </c>
      <c r="BE98" s="7"/>
      <c r="BT98" s="130" t="s">
        <v>81</v>
      </c>
      <c r="BV98" s="130" t="s">
        <v>75</v>
      </c>
      <c r="BW98" s="130" t="s">
        <v>91</v>
      </c>
      <c r="BX98" s="130" t="s">
        <v>5</v>
      </c>
      <c r="CL98" s="130" t="s">
        <v>1</v>
      </c>
      <c r="CM98" s="130" t="s">
        <v>83</v>
      </c>
    </row>
    <row r="99" s="7" customFormat="1" ht="14.4" customHeight="1">
      <c r="A99" s="118" t="s">
        <v>77</v>
      </c>
      <c r="B99" s="119"/>
      <c r="C99" s="120"/>
      <c r="D99" s="121" t="s">
        <v>92</v>
      </c>
      <c r="E99" s="121"/>
      <c r="F99" s="121"/>
      <c r="G99" s="121"/>
      <c r="H99" s="121"/>
      <c r="I99" s="122"/>
      <c r="J99" s="121" t="s">
        <v>93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'VON - Vedlejší a ostatní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'VON - Vedlejší a ostatní ...'!P121</f>
        <v>0</v>
      </c>
      <c r="AV99" s="132">
        <f>'VON - Vedlejší a ostatní ...'!J33</f>
        <v>0</v>
      </c>
      <c r="AW99" s="132">
        <f>'VON - Vedlejší a ostatní ...'!J34</f>
        <v>0</v>
      </c>
      <c r="AX99" s="132">
        <f>'VON - Vedlejší a ostatní ...'!J35</f>
        <v>0</v>
      </c>
      <c r="AY99" s="132">
        <f>'VON - Vedlejší a ostatní ...'!J36</f>
        <v>0</v>
      </c>
      <c r="AZ99" s="132">
        <f>'VON - Vedlejší a ostatní ...'!F33</f>
        <v>0</v>
      </c>
      <c r="BA99" s="132">
        <f>'VON - Vedlejší a ostatní ...'!F34</f>
        <v>0</v>
      </c>
      <c r="BB99" s="132">
        <f>'VON - Vedlejší a ostatní ...'!F35</f>
        <v>0</v>
      </c>
      <c r="BC99" s="132">
        <f>'VON - Vedlejší a ostatní ...'!F36</f>
        <v>0</v>
      </c>
      <c r="BD99" s="134">
        <f>'VON - Vedlejší a ostatní ...'!F37</f>
        <v>0</v>
      </c>
      <c r="BE99" s="7"/>
      <c r="BT99" s="130" t="s">
        <v>81</v>
      </c>
      <c r="BV99" s="130" t="s">
        <v>75</v>
      </c>
      <c r="BW99" s="130" t="s">
        <v>94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2Cq/npjzSJHU37Lszo7Oqrb0oE3W4kc00g4LOQyDlmmPCgS9+wY6X8ZG6a7CBJc+mg2vKC0KIxavvKjpwiRtZQ==" hashValue="lKH2WBFDcbokXCxJfepubE+uTkVnnK+N8ZPj1HQ2B5hIYLr+ma7fO/ZBwUWIaXZOOqXmIOAp2U49V7y0i6pqz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IO 01 - Hospodaření se sr...'!C2" display="/"/>
    <hyperlink ref="A96" location="'IO 02 - Hospodaření  se s...'!C2" display="/"/>
    <hyperlink ref="A97" location="'IO 03 - Hospodaření se sr...'!C2" display="/"/>
    <hyperlink ref="A98" location="'EL - Elektroinstalace'!C2" display="/"/>
    <hyperlink ref="A9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ROUND((SUM(BE130:BE297)),  2)</f>
        <v>0</v>
      </c>
      <c r="G33" s="37"/>
      <c r="H33" s="37"/>
      <c r="I33" s="154">
        <v>0.20999999999999999</v>
      </c>
      <c r="J33" s="153">
        <f>ROUND(((SUM(BE130:BE297))*I33),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ROUND((SUM(BF130:BF297)),  2)</f>
        <v>0</v>
      </c>
      <c r="G34" s="37"/>
      <c r="H34" s="37"/>
      <c r="I34" s="154">
        <v>0.14999999999999999</v>
      </c>
      <c r="J34" s="153">
        <f>ROUND(((SUM(BF130:BF297))*I34),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ROUND((SUM(BG130:BG297)),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ROUND((SUM(BH130:BH297)),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ROUND((SUM(BI130:BI297)),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73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IO 01 - Hospodaření se srážkovými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J189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J193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J196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108</v>
      </c>
      <c r="E102" s="187"/>
      <c r="F102" s="187"/>
      <c r="G102" s="187"/>
      <c r="H102" s="187"/>
      <c r="I102" s="187"/>
      <c r="J102" s="188">
        <f>J219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109</v>
      </c>
      <c r="E103" s="187"/>
      <c r="F103" s="187"/>
      <c r="G103" s="187"/>
      <c r="H103" s="187"/>
      <c r="I103" s="187"/>
      <c r="J103" s="188">
        <f>J232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110</v>
      </c>
      <c r="E104" s="187"/>
      <c r="F104" s="187"/>
      <c r="G104" s="187"/>
      <c r="H104" s="187"/>
      <c r="I104" s="187"/>
      <c r="J104" s="188">
        <f>J272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111</v>
      </c>
      <c r="E105" s="187"/>
      <c r="F105" s="187"/>
      <c r="G105" s="187"/>
      <c r="H105" s="187"/>
      <c r="I105" s="187"/>
      <c r="J105" s="188">
        <f>J279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112</v>
      </c>
      <c r="E106" s="187"/>
      <c r="F106" s="187"/>
      <c r="G106" s="187"/>
      <c r="H106" s="187"/>
      <c r="I106" s="187"/>
      <c r="J106" s="188">
        <f>J288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113</v>
      </c>
      <c r="E107" s="181"/>
      <c r="F107" s="181"/>
      <c r="G107" s="181"/>
      <c r="H107" s="181"/>
      <c r="I107" s="181"/>
      <c r="J107" s="182">
        <f>J290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114</v>
      </c>
      <c r="E108" s="187"/>
      <c r="F108" s="187"/>
      <c r="G108" s="187"/>
      <c r="H108" s="187"/>
      <c r="I108" s="187"/>
      <c r="J108" s="188">
        <f>J291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8"/>
      <c r="C109" s="179"/>
      <c r="D109" s="180" t="s">
        <v>115</v>
      </c>
      <c r="E109" s="181"/>
      <c r="F109" s="181"/>
      <c r="G109" s="181"/>
      <c r="H109" s="181"/>
      <c r="I109" s="181"/>
      <c r="J109" s="182">
        <f>J293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4"/>
      <c r="C110" s="185"/>
      <c r="D110" s="186" t="s">
        <v>116</v>
      </c>
      <c r="E110" s="187"/>
      <c r="F110" s="187"/>
      <c r="G110" s="187"/>
      <c r="H110" s="187"/>
      <c r="I110" s="187"/>
      <c r="J110" s="188">
        <f>J294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4.4" customHeight="1">
      <c r="A120" s="37"/>
      <c r="B120" s="38"/>
      <c r="C120" s="39"/>
      <c r="D120" s="39"/>
      <c r="E120" s="173" t="str">
        <f>E7</f>
        <v>Střední škola zemědělská a veterinární Lanškroun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6" customHeight="1">
      <c r="A122" s="37"/>
      <c r="B122" s="38"/>
      <c r="C122" s="39"/>
      <c r="D122" s="39"/>
      <c r="E122" s="75" t="str">
        <f>E9</f>
        <v>IO 01 - Hospodaření se srážkovými vodami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5. 4. 2022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6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29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6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31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118</v>
      </c>
      <c r="D129" s="193" t="s">
        <v>58</v>
      </c>
      <c r="E129" s="193" t="s">
        <v>54</v>
      </c>
      <c r="F129" s="193" t="s">
        <v>55</v>
      </c>
      <c r="G129" s="193" t="s">
        <v>119</v>
      </c>
      <c r="H129" s="193" t="s">
        <v>120</v>
      </c>
      <c r="I129" s="193" t="s">
        <v>121</v>
      </c>
      <c r="J129" s="194" t="s">
        <v>100</v>
      </c>
      <c r="K129" s="195" t="s">
        <v>122</v>
      </c>
      <c r="L129" s="196"/>
      <c r="M129" s="99" t="s">
        <v>1</v>
      </c>
      <c r="N129" s="100" t="s">
        <v>37</v>
      </c>
      <c r="O129" s="100" t="s">
        <v>123</v>
      </c>
      <c r="P129" s="100" t="s">
        <v>124</v>
      </c>
      <c r="Q129" s="100" t="s">
        <v>125</v>
      </c>
      <c r="R129" s="100" t="s">
        <v>126</v>
      </c>
      <c r="S129" s="100" t="s">
        <v>127</v>
      </c>
      <c r="T129" s="101" t="s">
        <v>128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129</v>
      </c>
      <c r="D130" s="39"/>
      <c r="E130" s="39"/>
      <c r="F130" s="39"/>
      <c r="G130" s="39"/>
      <c r="H130" s="39"/>
      <c r="I130" s="39"/>
      <c r="J130" s="197">
        <f>BK130</f>
        <v>0</v>
      </c>
      <c r="K130" s="39"/>
      <c r="L130" s="43"/>
      <c r="M130" s="102"/>
      <c r="N130" s="198"/>
      <c r="O130" s="103"/>
      <c r="P130" s="199">
        <f>P131+P290+P293</f>
        <v>0</v>
      </c>
      <c r="Q130" s="103"/>
      <c r="R130" s="199">
        <f>R131+R290+R293</f>
        <v>1645.7754148352747</v>
      </c>
      <c r="S130" s="103"/>
      <c r="T130" s="200">
        <f>T131+T290+T293</f>
        <v>105.21899999999999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102</v>
      </c>
      <c r="BK130" s="201">
        <f>BK131+BK290+BK293</f>
        <v>0</v>
      </c>
    </row>
    <row r="131" s="12" customFormat="1" ht="25.92" customHeight="1">
      <c r="A131" s="12"/>
      <c r="B131" s="202"/>
      <c r="C131" s="203"/>
      <c r="D131" s="204" t="s">
        <v>72</v>
      </c>
      <c r="E131" s="205" t="s">
        <v>130</v>
      </c>
      <c r="F131" s="205" t="s">
        <v>131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P132+P189+P193+P196+P219+P232+P272+P279+P288</f>
        <v>0</v>
      </c>
      <c r="Q131" s="210"/>
      <c r="R131" s="211">
        <f>R132+R189+R193+R196+R219+R232+R272+R279+R288</f>
        <v>1645.7604148352746</v>
      </c>
      <c r="S131" s="210"/>
      <c r="T131" s="212">
        <f>T132+T189+T193+T196+T219+T232+T272+T279+T288</f>
        <v>105.21899999999999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132</v>
      </c>
      <c r="BK131" s="215">
        <f>BK132+BK189+BK193+BK196+BK219+BK232+BK272+BK279+BK288</f>
        <v>0</v>
      </c>
    </row>
    <row r="132" s="12" customFormat="1" ht="22.8" customHeight="1">
      <c r="A132" s="12"/>
      <c r="B132" s="202"/>
      <c r="C132" s="203"/>
      <c r="D132" s="204" t="s">
        <v>72</v>
      </c>
      <c r="E132" s="216" t="s">
        <v>81</v>
      </c>
      <c r="F132" s="216" t="s">
        <v>133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SUM(P133:P188)</f>
        <v>0</v>
      </c>
      <c r="Q132" s="210"/>
      <c r="R132" s="211">
        <f>SUM(R133:R188)</f>
        <v>1095.2847176479997</v>
      </c>
      <c r="S132" s="210"/>
      <c r="T132" s="212">
        <f>SUM(T133:T188)</f>
        <v>102.14699999999999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132</v>
      </c>
      <c r="BK132" s="215">
        <f>SUM(BK133:BK188)</f>
        <v>0</v>
      </c>
    </row>
    <row r="133" s="2" customFormat="1" ht="22.2" customHeight="1">
      <c r="A133" s="37"/>
      <c r="B133" s="38"/>
      <c r="C133" s="218" t="s">
        <v>81</v>
      </c>
      <c r="D133" s="218" t="s">
        <v>134</v>
      </c>
      <c r="E133" s="219" t="s">
        <v>135</v>
      </c>
      <c r="F133" s="220" t="s">
        <v>136</v>
      </c>
      <c r="G133" s="221" t="s">
        <v>137</v>
      </c>
      <c r="H133" s="222">
        <v>45.600000000000001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0.44</v>
      </c>
      <c r="T133" s="229">
        <f>S133*H133</f>
        <v>20.064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138</v>
      </c>
      <c r="AT133" s="230" t="s">
        <v>134</v>
      </c>
      <c r="AU133" s="230" t="s">
        <v>83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138</v>
      </c>
      <c r="BM133" s="230" t="s">
        <v>139</v>
      </c>
    </row>
    <row r="134" s="13" customFormat="1">
      <c r="A134" s="13"/>
      <c r="B134" s="232"/>
      <c r="C134" s="233"/>
      <c r="D134" s="234" t="s">
        <v>140</v>
      </c>
      <c r="E134" s="235" t="s">
        <v>1</v>
      </c>
      <c r="F134" s="236" t="s">
        <v>141</v>
      </c>
      <c r="G134" s="233"/>
      <c r="H134" s="237">
        <v>19.199999999999999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140</v>
      </c>
      <c r="AU134" s="243" t="s">
        <v>83</v>
      </c>
      <c r="AV134" s="13" t="s">
        <v>83</v>
      </c>
      <c r="AW134" s="13" t="s">
        <v>30</v>
      </c>
      <c r="AX134" s="13" t="s">
        <v>73</v>
      </c>
      <c r="AY134" s="243" t="s">
        <v>132</v>
      </c>
    </row>
    <row r="135" s="13" customFormat="1">
      <c r="A135" s="13"/>
      <c r="B135" s="232"/>
      <c r="C135" s="233"/>
      <c r="D135" s="234" t="s">
        <v>140</v>
      </c>
      <c r="E135" s="235" t="s">
        <v>1</v>
      </c>
      <c r="F135" s="236" t="s">
        <v>142</v>
      </c>
      <c r="G135" s="233"/>
      <c r="H135" s="237">
        <v>26.399999999999999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140</v>
      </c>
      <c r="AU135" s="243" t="s">
        <v>83</v>
      </c>
      <c r="AV135" s="13" t="s">
        <v>83</v>
      </c>
      <c r="AW135" s="13" t="s">
        <v>30</v>
      </c>
      <c r="AX135" s="13" t="s">
        <v>73</v>
      </c>
      <c r="AY135" s="243" t="s">
        <v>132</v>
      </c>
    </row>
    <row r="136" s="14" customFormat="1">
      <c r="A136" s="14"/>
      <c r="B136" s="244"/>
      <c r="C136" s="245"/>
      <c r="D136" s="234" t="s">
        <v>140</v>
      </c>
      <c r="E136" s="246" t="s">
        <v>1</v>
      </c>
      <c r="F136" s="247" t="s">
        <v>143</v>
      </c>
      <c r="G136" s="245"/>
      <c r="H136" s="248">
        <v>45.599999999999994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140</v>
      </c>
      <c r="AU136" s="254" t="s">
        <v>83</v>
      </c>
      <c r="AV136" s="14" t="s">
        <v>138</v>
      </c>
      <c r="AW136" s="14" t="s">
        <v>30</v>
      </c>
      <c r="AX136" s="14" t="s">
        <v>81</v>
      </c>
      <c r="AY136" s="254" t="s">
        <v>132</v>
      </c>
    </row>
    <row r="137" s="2" customFormat="1" ht="22.2" customHeight="1">
      <c r="A137" s="37"/>
      <c r="B137" s="38"/>
      <c r="C137" s="218" t="s">
        <v>83</v>
      </c>
      <c r="D137" s="218" t="s">
        <v>134</v>
      </c>
      <c r="E137" s="219" t="s">
        <v>144</v>
      </c>
      <c r="F137" s="220" t="s">
        <v>145</v>
      </c>
      <c r="G137" s="221" t="s">
        <v>137</v>
      </c>
      <c r="H137" s="222">
        <v>34.799999999999997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0.32500000000000001</v>
      </c>
      <c r="T137" s="229">
        <f>S137*H137</f>
        <v>11.309999999999999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138</v>
      </c>
      <c r="AT137" s="230" t="s">
        <v>134</v>
      </c>
      <c r="AU137" s="230" t="s">
        <v>83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138</v>
      </c>
      <c r="BM137" s="230" t="s">
        <v>146</v>
      </c>
    </row>
    <row r="138" s="13" customFormat="1">
      <c r="A138" s="13"/>
      <c r="B138" s="232"/>
      <c r="C138" s="233"/>
      <c r="D138" s="234" t="s">
        <v>140</v>
      </c>
      <c r="E138" s="235" t="s">
        <v>1</v>
      </c>
      <c r="F138" s="236" t="s">
        <v>147</v>
      </c>
      <c r="G138" s="233"/>
      <c r="H138" s="237">
        <v>26.399999999999999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140</v>
      </c>
      <c r="AU138" s="243" t="s">
        <v>83</v>
      </c>
      <c r="AV138" s="13" t="s">
        <v>83</v>
      </c>
      <c r="AW138" s="13" t="s">
        <v>30</v>
      </c>
      <c r="AX138" s="13" t="s">
        <v>73</v>
      </c>
      <c r="AY138" s="243" t="s">
        <v>132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148</v>
      </c>
      <c r="G139" s="233"/>
      <c r="H139" s="237">
        <v>8.4000000000000004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140</v>
      </c>
      <c r="AU139" s="243" t="s">
        <v>83</v>
      </c>
      <c r="AV139" s="13" t="s">
        <v>83</v>
      </c>
      <c r="AW139" s="13" t="s">
        <v>30</v>
      </c>
      <c r="AX139" s="13" t="s">
        <v>73</v>
      </c>
      <c r="AY139" s="243" t="s">
        <v>132</v>
      </c>
    </row>
    <row r="140" s="14" customFormat="1">
      <c r="A140" s="14"/>
      <c r="B140" s="244"/>
      <c r="C140" s="245"/>
      <c r="D140" s="234" t="s">
        <v>140</v>
      </c>
      <c r="E140" s="246" t="s">
        <v>1</v>
      </c>
      <c r="F140" s="247" t="s">
        <v>143</v>
      </c>
      <c r="G140" s="245"/>
      <c r="H140" s="248">
        <v>34.799999999999997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140</v>
      </c>
      <c r="AU140" s="254" t="s">
        <v>83</v>
      </c>
      <c r="AV140" s="14" t="s">
        <v>138</v>
      </c>
      <c r="AW140" s="14" t="s">
        <v>30</v>
      </c>
      <c r="AX140" s="14" t="s">
        <v>81</v>
      </c>
      <c r="AY140" s="254" t="s">
        <v>132</v>
      </c>
    </row>
    <row r="141" s="2" customFormat="1" ht="22.2" customHeight="1">
      <c r="A141" s="37"/>
      <c r="B141" s="38"/>
      <c r="C141" s="218" t="s">
        <v>149</v>
      </c>
      <c r="D141" s="218" t="s">
        <v>134</v>
      </c>
      <c r="E141" s="219" t="s">
        <v>150</v>
      </c>
      <c r="F141" s="220" t="s">
        <v>151</v>
      </c>
      <c r="G141" s="221" t="s">
        <v>137</v>
      </c>
      <c r="H141" s="222">
        <v>26.399999999999999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0.22</v>
      </c>
      <c r="T141" s="229">
        <f>S141*H141</f>
        <v>5.8079999999999998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138</v>
      </c>
      <c r="AT141" s="230" t="s">
        <v>134</v>
      </c>
      <c r="AU141" s="230" t="s">
        <v>83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138</v>
      </c>
      <c r="BM141" s="230" t="s">
        <v>152</v>
      </c>
    </row>
    <row r="142" s="13" customFormat="1">
      <c r="A142" s="13"/>
      <c r="B142" s="232"/>
      <c r="C142" s="233"/>
      <c r="D142" s="234" t="s">
        <v>140</v>
      </c>
      <c r="E142" s="235" t="s">
        <v>1</v>
      </c>
      <c r="F142" s="236" t="s">
        <v>147</v>
      </c>
      <c r="G142" s="233"/>
      <c r="H142" s="237">
        <v>26.399999999999999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140</v>
      </c>
      <c r="AU142" s="243" t="s">
        <v>83</v>
      </c>
      <c r="AV142" s="13" t="s">
        <v>83</v>
      </c>
      <c r="AW142" s="13" t="s">
        <v>30</v>
      </c>
      <c r="AX142" s="13" t="s">
        <v>81</v>
      </c>
      <c r="AY142" s="243" t="s">
        <v>132</v>
      </c>
    </row>
    <row r="143" s="2" customFormat="1" ht="14.4" customHeight="1">
      <c r="A143" s="37"/>
      <c r="B143" s="38"/>
      <c r="C143" s="218" t="s">
        <v>138</v>
      </c>
      <c r="D143" s="218" t="s">
        <v>134</v>
      </c>
      <c r="E143" s="219" t="s">
        <v>153</v>
      </c>
      <c r="F143" s="220" t="s">
        <v>154</v>
      </c>
      <c r="G143" s="221" t="s">
        <v>137</v>
      </c>
      <c r="H143" s="222">
        <v>183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0.35499999999999998</v>
      </c>
      <c r="T143" s="229">
        <f>S143*H143</f>
        <v>64.965000000000003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138</v>
      </c>
      <c r="AT143" s="230" t="s">
        <v>134</v>
      </c>
      <c r="AU143" s="230" t="s">
        <v>83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138</v>
      </c>
      <c r="BM143" s="230" t="s">
        <v>155</v>
      </c>
    </row>
    <row r="144" s="13" customFormat="1">
      <c r="A144" s="13"/>
      <c r="B144" s="232"/>
      <c r="C144" s="233"/>
      <c r="D144" s="234" t="s">
        <v>140</v>
      </c>
      <c r="E144" s="235" t="s">
        <v>1</v>
      </c>
      <c r="F144" s="236" t="s">
        <v>156</v>
      </c>
      <c r="G144" s="233"/>
      <c r="H144" s="237">
        <v>183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140</v>
      </c>
      <c r="AU144" s="243" t="s">
        <v>83</v>
      </c>
      <c r="AV144" s="13" t="s">
        <v>83</v>
      </c>
      <c r="AW144" s="13" t="s">
        <v>30</v>
      </c>
      <c r="AX144" s="13" t="s">
        <v>81</v>
      </c>
      <c r="AY144" s="243" t="s">
        <v>132</v>
      </c>
    </row>
    <row r="145" s="2" customFormat="1" ht="22.2" customHeight="1">
      <c r="A145" s="37"/>
      <c r="B145" s="38"/>
      <c r="C145" s="218" t="s">
        <v>157</v>
      </c>
      <c r="D145" s="218" t="s">
        <v>134</v>
      </c>
      <c r="E145" s="219" t="s">
        <v>158</v>
      </c>
      <c r="F145" s="220" t="s">
        <v>159</v>
      </c>
      <c r="G145" s="221" t="s">
        <v>160</v>
      </c>
      <c r="H145" s="222">
        <v>2400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3.2634E-05</v>
      </c>
      <c r="R145" s="228">
        <f>Q145*H145</f>
        <v>0.078321600000000005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138</v>
      </c>
      <c r="AT145" s="230" t="s">
        <v>134</v>
      </c>
      <c r="AU145" s="230" t="s">
        <v>83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138</v>
      </c>
      <c r="BM145" s="230" t="s">
        <v>161</v>
      </c>
    </row>
    <row r="146" s="13" customFormat="1">
      <c r="A146" s="13"/>
      <c r="B146" s="232"/>
      <c r="C146" s="233"/>
      <c r="D146" s="234" t="s">
        <v>140</v>
      </c>
      <c r="E146" s="235" t="s">
        <v>1</v>
      </c>
      <c r="F146" s="236" t="s">
        <v>162</v>
      </c>
      <c r="G146" s="233"/>
      <c r="H146" s="237">
        <v>2400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140</v>
      </c>
      <c r="AU146" s="243" t="s">
        <v>83</v>
      </c>
      <c r="AV146" s="13" t="s">
        <v>83</v>
      </c>
      <c r="AW146" s="13" t="s">
        <v>30</v>
      </c>
      <c r="AX146" s="13" t="s">
        <v>81</v>
      </c>
      <c r="AY146" s="243" t="s">
        <v>132</v>
      </c>
    </row>
    <row r="147" s="2" customFormat="1" ht="22.2" customHeight="1">
      <c r="A147" s="37"/>
      <c r="B147" s="38"/>
      <c r="C147" s="218" t="s">
        <v>163</v>
      </c>
      <c r="D147" s="218" t="s">
        <v>134</v>
      </c>
      <c r="E147" s="219" t="s">
        <v>164</v>
      </c>
      <c r="F147" s="220" t="s">
        <v>165</v>
      </c>
      <c r="G147" s="221" t="s">
        <v>166</v>
      </c>
      <c r="H147" s="222">
        <v>300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138</v>
      </c>
      <c r="AT147" s="230" t="s">
        <v>134</v>
      </c>
      <c r="AU147" s="230" t="s">
        <v>83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81</v>
      </c>
      <c r="BK147" s="231">
        <f>ROUND(I147*H147,2)</f>
        <v>0</v>
      </c>
      <c r="BL147" s="16" t="s">
        <v>138</v>
      </c>
      <c r="BM147" s="230" t="s">
        <v>167</v>
      </c>
    </row>
    <row r="148" s="13" customFormat="1">
      <c r="A148" s="13"/>
      <c r="B148" s="232"/>
      <c r="C148" s="233"/>
      <c r="D148" s="234" t="s">
        <v>140</v>
      </c>
      <c r="E148" s="235" t="s">
        <v>1</v>
      </c>
      <c r="F148" s="236" t="s">
        <v>168</v>
      </c>
      <c r="G148" s="233"/>
      <c r="H148" s="237">
        <v>300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140</v>
      </c>
      <c r="AU148" s="243" t="s">
        <v>83</v>
      </c>
      <c r="AV148" s="13" t="s">
        <v>83</v>
      </c>
      <c r="AW148" s="13" t="s">
        <v>30</v>
      </c>
      <c r="AX148" s="13" t="s">
        <v>81</v>
      </c>
      <c r="AY148" s="243" t="s">
        <v>132</v>
      </c>
    </row>
    <row r="149" s="2" customFormat="1" ht="22.2" customHeight="1">
      <c r="A149" s="37"/>
      <c r="B149" s="38"/>
      <c r="C149" s="218" t="s">
        <v>169</v>
      </c>
      <c r="D149" s="218" t="s">
        <v>134</v>
      </c>
      <c r="E149" s="219" t="s">
        <v>170</v>
      </c>
      <c r="F149" s="220" t="s">
        <v>171</v>
      </c>
      <c r="G149" s="221" t="s">
        <v>137</v>
      </c>
      <c r="H149" s="222">
        <v>530.39999999999998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138</v>
      </c>
      <c r="AT149" s="230" t="s">
        <v>134</v>
      </c>
      <c r="AU149" s="230" t="s">
        <v>83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81</v>
      </c>
      <c r="BK149" s="231">
        <f>ROUND(I149*H149,2)</f>
        <v>0</v>
      </c>
      <c r="BL149" s="16" t="s">
        <v>138</v>
      </c>
      <c r="BM149" s="230" t="s">
        <v>172</v>
      </c>
    </row>
    <row r="150" s="13" customFormat="1">
      <c r="A150" s="13"/>
      <c r="B150" s="232"/>
      <c r="C150" s="233"/>
      <c r="D150" s="234" t="s">
        <v>140</v>
      </c>
      <c r="E150" s="235" t="s">
        <v>1</v>
      </c>
      <c r="F150" s="236" t="s">
        <v>173</v>
      </c>
      <c r="G150" s="233"/>
      <c r="H150" s="237">
        <v>530.39999999999998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140</v>
      </c>
      <c r="AU150" s="243" t="s">
        <v>83</v>
      </c>
      <c r="AV150" s="13" t="s">
        <v>83</v>
      </c>
      <c r="AW150" s="13" t="s">
        <v>30</v>
      </c>
      <c r="AX150" s="13" t="s">
        <v>81</v>
      </c>
      <c r="AY150" s="243" t="s">
        <v>132</v>
      </c>
    </row>
    <row r="151" s="2" customFormat="1" ht="30" customHeight="1">
      <c r="A151" s="37"/>
      <c r="B151" s="38"/>
      <c r="C151" s="218" t="s">
        <v>174</v>
      </c>
      <c r="D151" s="218" t="s">
        <v>134</v>
      </c>
      <c r="E151" s="219" t="s">
        <v>175</v>
      </c>
      <c r="F151" s="220" t="s">
        <v>176</v>
      </c>
      <c r="G151" s="221" t="s">
        <v>177</v>
      </c>
      <c r="H151" s="222">
        <v>937.125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138</v>
      </c>
      <c r="AT151" s="230" t="s">
        <v>134</v>
      </c>
      <c r="AU151" s="230" t="s">
        <v>83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138</v>
      </c>
      <c r="BM151" s="230" t="s">
        <v>178</v>
      </c>
    </row>
    <row r="152" s="13" customFormat="1">
      <c r="A152" s="13"/>
      <c r="B152" s="232"/>
      <c r="C152" s="233"/>
      <c r="D152" s="234" t="s">
        <v>140</v>
      </c>
      <c r="E152" s="235" t="s">
        <v>1</v>
      </c>
      <c r="F152" s="236" t="s">
        <v>179</v>
      </c>
      <c r="G152" s="233"/>
      <c r="H152" s="237">
        <v>937.125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140</v>
      </c>
      <c r="AU152" s="243" t="s">
        <v>83</v>
      </c>
      <c r="AV152" s="13" t="s">
        <v>83</v>
      </c>
      <c r="AW152" s="13" t="s">
        <v>30</v>
      </c>
      <c r="AX152" s="13" t="s">
        <v>81</v>
      </c>
      <c r="AY152" s="243" t="s">
        <v>132</v>
      </c>
    </row>
    <row r="153" s="2" customFormat="1" ht="30" customHeight="1">
      <c r="A153" s="37"/>
      <c r="B153" s="38"/>
      <c r="C153" s="218" t="s">
        <v>180</v>
      </c>
      <c r="D153" s="218" t="s">
        <v>134</v>
      </c>
      <c r="E153" s="219" t="s">
        <v>181</v>
      </c>
      <c r="F153" s="220" t="s">
        <v>182</v>
      </c>
      <c r="G153" s="221" t="s">
        <v>177</v>
      </c>
      <c r="H153" s="222">
        <v>1199.74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138</v>
      </c>
      <c r="AT153" s="230" t="s">
        <v>134</v>
      </c>
      <c r="AU153" s="230" t="s">
        <v>83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81</v>
      </c>
      <c r="BK153" s="231">
        <f>ROUND(I153*H153,2)</f>
        <v>0</v>
      </c>
      <c r="BL153" s="16" t="s">
        <v>138</v>
      </c>
      <c r="BM153" s="230" t="s">
        <v>183</v>
      </c>
    </row>
    <row r="154" s="13" customFormat="1">
      <c r="A154" s="13"/>
      <c r="B154" s="232"/>
      <c r="C154" s="233"/>
      <c r="D154" s="234" t="s">
        <v>140</v>
      </c>
      <c r="E154" s="235" t="s">
        <v>1</v>
      </c>
      <c r="F154" s="236" t="s">
        <v>184</v>
      </c>
      <c r="G154" s="233"/>
      <c r="H154" s="237">
        <v>948.48000000000002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140</v>
      </c>
      <c r="AU154" s="243" t="s">
        <v>83</v>
      </c>
      <c r="AV154" s="13" t="s">
        <v>83</v>
      </c>
      <c r="AW154" s="13" t="s">
        <v>30</v>
      </c>
      <c r="AX154" s="13" t="s">
        <v>73</v>
      </c>
      <c r="AY154" s="243" t="s">
        <v>132</v>
      </c>
    </row>
    <row r="155" s="13" customFormat="1">
      <c r="A155" s="13"/>
      <c r="B155" s="232"/>
      <c r="C155" s="233"/>
      <c r="D155" s="234" t="s">
        <v>140</v>
      </c>
      <c r="E155" s="235" t="s">
        <v>1</v>
      </c>
      <c r="F155" s="236" t="s">
        <v>185</v>
      </c>
      <c r="G155" s="233"/>
      <c r="H155" s="237">
        <v>38.759999999999998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140</v>
      </c>
      <c r="AU155" s="243" t="s">
        <v>83</v>
      </c>
      <c r="AV155" s="13" t="s">
        <v>83</v>
      </c>
      <c r="AW155" s="13" t="s">
        <v>30</v>
      </c>
      <c r="AX155" s="13" t="s">
        <v>73</v>
      </c>
      <c r="AY155" s="243" t="s">
        <v>132</v>
      </c>
    </row>
    <row r="156" s="13" customFormat="1">
      <c r="A156" s="13"/>
      <c r="B156" s="232"/>
      <c r="C156" s="233"/>
      <c r="D156" s="234" t="s">
        <v>140</v>
      </c>
      <c r="E156" s="235" t="s">
        <v>1</v>
      </c>
      <c r="F156" s="236" t="s">
        <v>186</v>
      </c>
      <c r="G156" s="233"/>
      <c r="H156" s="237">
        <v>212.5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140</v>
      </c>
      <c r="AU156" s="243" t="s">
        <v>83</v>
      </c>
      <c r="AV156" s="13" t="s">
        <v>83</v>
      </c>
      <c r="AW156" s="13" t="s">
        <v>30</v>
      </c>
      <c r="AX156" s="13" t="s">
        <v>73</v>
      </c>
      <c r="AY156" s="243" t="s">
        <v>132</v>
      </c>
    </row>
    <row r="157" s="14" customFormat="1">
      <c r="A157" s="14"/>
      <c r="B157" s="244"/>
      <c r="C157" s="245"/>
      <c r="D157" s="234" t="s">
        <v>140</v>
      </c>
      <c r="E157" s="246" t="s">
        <v>1</v>
      </c>
      <c r="F157" s="247" t="s">
        <v>143</v>
      </c>
      <c r="G157" s="245"/>
      <c r="H157" s="248">
        <v>1199.74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140</v>
      </c>
      <c r="AU157" s="254" t="s">
        <v>83</v>
      </c>
      <c r="AV157" s="14" t="s">
        <v>138</v>
      </c>
      <c r="AW157" s="14" t="s">
        <v>30</v>
      </c>
      <c r="AX157" s="14" t="s">
        <v>81</v>
      </c>
      <c r="AY157" s="254" t="s">
        <v>132</v>
      </c>
    </row>
    <row r="158" s="2" customFormat="1" ht="19.8" customHeight="1">
      <c r="A158" s="37"/>
      <c r="B158" s="38"/>
      <c r="C158" s="218" t="s">
        <v>187</v>
      </c>
      <c r="D158" s="218" t="s">
        <v>134</v>
      </c>
      <c r="E158" s="219" t="s">
        <v>188</v>
      </c>
      <c r="F158" s="220" t="s">
        <v>189</v>
      </c>
      <c r="G158" s="221" t="s">
        <v>137</v>
      </c>
      <c r="H158" s="222">
        <v>2008.8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38</v>
      </c>
      <c r="O158" s="90"/>
      <c r="P158" s="228">
        <f>O158*H158</f>
        <v>0</v>
      </c>
      <c r="Q158" s="228">
        <v>0.00058135999999999995</v>
      </c>
      <c r="R158" s="228">
        <f>Q158*H158</f>
        <v>1.1678359679999999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138</v>
      </c>
      <c r="AT158" s="230" t="s">
        <v>134</v>
      </c>
      <c r="AU158" s="230" t="s">
        <v>83</v>
      </c>
      <c r="AY158" s="16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81</v>
      </c>
      <c r="BK158" s="231">
        <f>ROUND(I158*H158,2)</f>
        <v>0</v>
      </c>
      <c r="BL158" s="16" t="s">
        <v>138</v>
      </c>
      <c r="BM158" s="230" t="s">
        <v>190</v>
      </c>
    </row>
    <row r="159" s="13" customFormat="1">
      <c r="A159" s="13"/>
      <c r="B159" s="232"/>
      <c r="C159" s="233"/>
      <c r="D159" s="234" t="s">
        <v>140</v>
      </c>
      <c r="E159" s="235" t="s">
        <v>1</v>
      </c>
      <c r="F159" s="236" t="s">
        <v>191</v>
      </c>
      <c r="G159" s="233"/>
      <c r="H159" s="237">
        <v>2008.8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140</v>
      </c>
      <c r="AU159" s="243" t="s">
        <v>83</v>
      </c>
      <c r="AV159" s="13" t="s">
        <v>83</v>
      </c>
      <c r="AW159" s="13" t="s">
        <v>30</v>
      </c>
      <c r="AX159" s="13" t="s">
        <v>81</v>
      </c>
      <c r="AY159" s="243" t="s">
        <v>132</v>
      </c>
    </row>
    <row r="160" s="2" customFormat="1" ht="19.8" customHeight="1">
      <c r="A160" s="37"/>
      <c r="B160" s="38"/>
      <c r="C160" s="218" t="s">
        <v>192</v>
      </c>
      <c r="D160" s="218" t="s">
        <v>134</v>
      </c>
      <c r="E160" s="219" t="s">
        <v>193</v>
      </c>
      <c r="F160" s="220" t="s">
        <v>194</v>
      </c>
      <c r="G160" s="221" t="s">
        <v>137</v>
      </c>
      <c r="H160" s="222">
        <v>2008.8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138</v>
      </c>
      <c r="AT160" s="230" t="s">
        <v>134</v>
      </c>
      <c r="AU160" s="230" t="s">
        <v>83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138</v>
      </c>
      <c r="BM160" s="230" t="s">
        <v>195</v>
      </c>
    </row>
    <row r="161" s="2" customFormat="1" ht="22.2" customHeight="1">
      <c r="A161" s="37"/>
      <c r="B161" s="38"/>
      <c r="C161" s="218" t="s">
        <v>196</v>
      </c>
      <c r="D161" s="218" t="s">
        <v>134</v>
      </c>
      <c r="E161" s="219" t="s">
        <v>197</v>
      </c>
      <c r="F161" s="220" t="s">
        <v>198</v>
      </c>
      <c r="G161" s="221" t="s">
        <v>177</v>
      </c>
      <c r="H161" s="222">
        <v>1301.3309999999999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138</v>
      </c>
      <c r="AT161" s="230" t="s">
        <v>134</v>
      </c>
      <c r="AU161" s="230" t="s">
        <v>83</v>
      </c>
      <c r="AY161" s="16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138</v>
      </c>
      <c r="BM161" s="230" t="s">
        <v>199</v>
      </c>
    </row>
    <row r="162" s="13" customFormat="1">
      <c r="A162" s="13"/>
      <c r="B162" s="232"/>
      <c r="C162" s="233"/>
      <c r="D162" s="234" t="s">
        <v>140</v>
      </c>
      <c r="E162" s="235" t="s">
        <v>1</v>
      </c>
      <c r="F162" s="236" t="s">
        <v>200</v>
      </c>
      <c r="G162" s="233"/>
      <c r="H162" s="237">
        <v>1301.3309999999999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140</v>
      </c>
      <c r="AU162" s="243" t="s">
        <v>83</v>
      </c>
      <c r="AV162" s="13" t="s">
        <v>83</v>
      </c>
      <c r="AW162" s="13" t="s">
        <v>30</v>
      </c>
      <c r="AX162" s="13" t="s">
        <v>81</v>
      </c>
      <c r="AY162" s="243" t="s">
        <v>132</v>
      </c>
    </row>
    <row r="163" s="2" customFormat="1" ht="30" customHeight="1">
      <c r="A163" s="37"/>
      <c r="B163" s="38"/>
      <c r="C163" s="218" t="s">
        <v>201</v>
      </c>
      <c r="D163" s="218" t="s">
        <v>134</v>
      </c>
      <c r="E163" s="219" t="s">
        <v>202</v>
      </c>
      <c r="F163" s="220" t="s">
        <v>203</v>
      </c>
      <c r="G163" s="221" t="s">
        <v>177</v>
      </c>
      <c r="H163" s="222">
        <v>835.53399999999999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138</v>
      </c>
      <c r="AT163" s="230" t="s">
        <v>134</v>
      </c>
      <c r="AU163" s="230" t="s">
        <v>83</v>
      </c>
      <c r="AY163" s="16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138</v>
      </c>
      <c r="BM163" s="230" t="s">
        <v>204</v>
      </c>
    </row>
    <row r="164" s="13" customFormat="1">
      <c r="A164" s="13"/>
      <c r="B164" s="232"/>
      <c r="C164" s="233"/>
      <c r="D164" s="234" t="s">
        <v>140</v>
      </c>
      <c r="E164" s="235" t="s">
        <v>1</v>
      </c>
      <c r="F164" s="236" t="s">
        <v>205</v>
      </c>
      <c r="G164" s="233"/>
      <c r="H164" s="237">
        <v>835.53399999999999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140</v>
      </c>
      <c r="AU164" s="243" t="s">
        <v>83</v>
      </c>
      <c r="AV164" s="13" t="s">
        <v>83</v>
      </c>
      <c r="AW164" s="13" t="s">
        <v>30</v>
      </c>
      <c r="AX164" s="13" t="s">
        <v>81</v>
      </c>
      <c r="AY164" s="243" t="s">
        <v>132</v>
      </c>
    </row>
    <row r="165" s="2" customFormat="1" ht="22.2" customHeight="1">
      <c r="A165" s="37"/>
      <c r="B165" s="38"/>
      <c r="C165" s="218" t="s">
        <v>206</v>
      </c>
      <c r="D165" s="218" t="s">
        <v>134</v>
      </c>
      <c r="E165" s="219" t="s">
        <v>207</v>
      </c>
      <c r="F165" s="220" t="s">
        <v>208</v>
      </c>
      <c r="G165" s="221" t="s">
        <v>177</v>
      </c>
      <c r="H165" s="222">
        <v>1301.3309999999999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138</v>
      </c>
      <c r="AT165" s="230" t="s">
        <v>134</v>
      </c>
      <c r="AU165" s="230" t="s">
        <v>83</v>
      </c>
      <c r="AY165" s="16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81</v>
      </c>
      <c r="BK165" s="231">
        <f>ROUND(I165*H165,2)</f>
        <v>0</v>
      </c>
      <c r="BL165" s="16" t="s">
        <v>138</v>
      </c>
      <c r="BM165" s="230" t="s">
        <v>209</v>
      </c>
    </row>
    <row r="166" s="2" customFormat="1" ht="30" customHeight="1">
      <c r="A166" s="37"/>
      <c r="B166" s="38"/>
      <c r="C166" s="218" t="s">
        <v>8</v>
      </c>
      <c r="D166" s="218" t="s">
        <v>134</v>
      </c>
      <c r="E166" s="219" t="s">
        <v>210</v>
      </c>
      <c r="F166" s="220" t="s">
        <v>211</v>
      </c>
      <c r="G166" s="221" t="s">
        <v>212</v>
      </c>
      <c r="H166" s="222">
        <v>1503.961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138</v>
      </c>
      <c r="AT166" s="230" t="s">
        <v>134</v>
      </c>
      <c r="AU166" s="230" t="s">
        <v>83</v>
      </c>
      <c r="AY166" s="16" t="s">
        <v>132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138</v>
      </c>
      <c r="BM166" s="230" t="s">
        <v>213</v>
      </c>
    </row>
    <row r="167" s="13" customFormat="1">
      <c r="A167" s="13"/>
      <c r="B167" s="232"/>
      <c r="C167" s="233"/>
      <c r="D167" s="234" t="s">
        <v>140</v>
      </c>
      <c r="E167" s="235" t="s">
        <v>1</v>
      </c>
      <c r="F167" s="236" t="s">
        <v>214</v>
      </c>
      <c r="G167" s="233"/>
      <c r="H167" s="237">
        <v>1503.961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140</v>
      </c>
      <c r="AU167" s="243" t="s">
        <v>83</v>
      </c>
      <c r="AV167" s="13" t="s">
        <v>83</v>
      </c>
      <c r="AW167" s="13" t="s">
        <v>30</v>
      </c>
      <c r="AX167" s="13" t="s">
        <v>81</v>
      </c>
      <c r="AY167" s="243" t="s">
        <v>132</v>
      </c>
    </row>
    <row r="168" s="2" customFormat="1" ht="14.4" customHeight="1">
      <c r="A168" s="37"/>
      <c r="B168" s="38"/>
      <c r="C168" s="218" t="s">
        <v>215</v>
      </c>
      <c r="D168" s="218" t="s">
        <v>134</v>
      </c>
      <c r="E168" s="219" t="s">
        <v>216</v>
      </c>
      <c r="F168" s="220" t="s">
        <v>217</v>
      </c>
      <c r="G168" s="221" t="s">
        <v>177</v>
      </c>
      <c r="H168" s="222">
        <v>2136.8649999999998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138</v>
      </c>
      <c r="AT168" s="230" t="s">
        <v>134</v>
      </c>
      <c r="AU168" s="230" t="s">
        <v>83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138</v>
      </c>
      <c r="BM168" s="230" t="s">
        <v>218</v>
      </c>
    </row>
    <row r="169" s="13" customFormat="1">
      <c r="A169" s="13"/>
      <c r="B169" s="232"/>
      <c r="C169" s="233"/>
      <c r="D169" s="234" t="s">
        <v>140</v>
      </c>
      <c r="E169" s="235" t="s">
        <v>1</v>
      </c>
      <c r="F169" s="236" t="s">
        <v>219</v>
      </c>
      <c r="G169" s="233"/>
      <c r="H169" s="237">
        <v>2136.8649999999998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140</v>
      </c>
      <c r="AU169" s="243" t="s">
        <v>83</v>
      </c>
      <c r="AV169" s="13" t="s">
        <v>83</v>
      </c>
      <c r="AW169" s="13" t="s">
        <v>30</v>
      </c>
      <c r="AX169" s="13" t="s">
        <v>81</v>
      </c>
      <c r="AY169" s="243" t="s">
        <v>132</v>
      </c>
    </row>
    <row r="170" s="2" customFormat="1" ht="22.2" customHeight="1">
      <c r="A170" s="37"/>
      <c r="B170" s="38"/>
      <c r="C170" s="218" t="s">
        <v>220</v>
      </c>
      <c r="D170" s="218" t="s">
        <v>134</v>
      </c>
      <c r="E170" s="219" t="s">
        <v>221</v>
      </c>
      <c r="F170" s="220" t="s">
        <v>222</v>
      </c>
      <c r="G170" s="221" t="s">
        <v>177</v>
      </c>
      <c r="H170" s="222">
        <v>1525.2950000000001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138</v>
      </c>
      <c r="AT170" s="230" t="s">
        <v>134</v>
      </c>
      <c r="AU170" s="230" t="s">
        <v>83</v>
      </c>
      <c r="AY170" s="16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138</v>
      </c>
      <c r="BM170" s="230" t="s">
        <v>223</v>
      </c>
    </row>
    <row r="171" s="13" customFormat="1">
      <c r="A171" s="13"/>
      <c r="B171" s="232"/>
      <c r="C171" s="233"/>
      <c r="D171" s="234" t="s">
        <v>140</v>
      </c>
      <c r="E171" s="235" t="s">
        <v>1</v>
      </c>
      <c r="F171" s="236" t="s">
        <v>224</v>
      </c>
      <c r="G171" s="233"/>
      <c r="H171" s="237">
        <v>856.69000000000005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140</v>
      </c>
      <c r="AU171" s="243" t="s">
        <v>83</v>
      </c>
      <c r="AV171" s="13" t="s">
        <v>83</v>
      </c>
      <c r="AW171" s="13" t="s">
        <v>30</v>
      </c>
      <c r="AX171" s="13" t="s">
        <v>73</v>
      </c>
      <c r="AY171" s="243" t="s">
        <v>132</v>
      </c>
    </row>
    <row r="172" s="13" customFormat="1">
      <c r="A172" s="13"/>
      <c r="B172" s="232"/>
      <c r="C172" s="233"/>
      <c r="D172" s="234" t="s">
        <v>140</v>
      </c>
      <c r="E172" s="235" t="s">
        <v>1</v>
      </c>
      <c r="F172" s="236" t="s">
        <v>225</v>
      </c>
      <c r="G172" s="233"/>
      <c r="H172" s="237">
        <v>668.60500000000002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140</v>
      </c>
      <c r="AU172" s="243" t="s">
        <v>83</v>
      </c>
      <c r="AV172" s="13" t="s">
        <v>83</v>
      </c>
      <c r="AW172" s="13" t="s">
        <v>30</v>
      </c>
      <c r="AX172" s="13" t="s">
        <v>73</v>
      </c>
      <c r="AY172" s="243" t="s">
        <v>132</v>
      </c>
    </row>
    <row r="173" s="14" customFormat="1">
      <c r="A173" s="14"/>
      <c r="B173" s="244"/>
      <c r="C173" s="245"/>
      <c r="D173" s="234" t="s">
        <v>140</v>
      </c>
      <c r="E173" s="246" t="s">
        <v>1</v>
      </c>
      <c r="F173" s="247" t="s">
        <v>143</v>
      </c>
      <c r="G173" s="245"/>
      <c r="H173" s="248">
        <v>1525.2950000000001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140</v>
      </c>
      <c r="AU173" s="254" t="s">
        <v>83</v>
      </c>
      <c r="AV173" s="14" t="s">
        <v>138</v>
      </c>
      <c r="AW173" s="14" t="s">
        <v>30</v>
      </c>
      <c r="AX173" s="14" t="s">
        <v>81</v>
      </c>
      <c r="AY173" s="254" t="s">
        <v>132</v>
      </c>
    </row>
    <row r="174" s="2" customFormat="1" ht="14.4" customHeight="1">
      <c r="A174" s="37"/>
      <c r="B174" s="38"/>
      <c r="C174" s="255" t="s">
        <v>226</v>
      </c>
      <c r="D174" s="255" t="s">
        <v>227</v>
      </c>
      <c r="E174" s="256" t="s">
        <v>228</v>
      </c>
      <c r="F174" s="257" t="s">
        <v>229</v>
      </c>
      <c r="G174" s="258" t="s">
        <v>212</v>
      </c>
      <c r="H174" s="259">
        <v>400.93099999999998</v>
      </c>
      <c r="I174" s="260"/>
      <c r="J174" s="261">
        <f>ROUND(I174*H174,2)</f>
        <v>0</v>
      </c>
      <c r="K174" s="262"/>
      <c r="L174" s="263"/>
      <c r="M174" s="264" t="s">
        <v>1</v>
      </c>
      <c r="N174" s="265" t="s">
        <v>38</v>
      </c>
      <c r="O174" s="90"/>
      <c r="P174" s="228">
        <f>O174*H174</f>
        <v>0</v>
      </c>
      <c r="Q174" s="228">
        <v>1</v>
      </c>
      <c r="R174" s="228">
        <f>Q174*H174</f>
        <v>400.93099999999998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174</v>
      </c>
      <c r="AT174" s="230" t="s">
        <v>227</v>
      </c>
      <c r="AU174" s="230" t="s">
        <v>83</v>
      </c>
      <c r="AY174" s="16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138</v>
      </c>
      <c r="BM174" s="230" t="s">
        <v>230</v>
      </c>
    </row>
    <row r="175" s="13" customFormat="1">
      <c r="A175" s="13"/>
      <c r="B175" s="232"/>
      <c r="C175" s="233"/>
      <c r="D175" s="234" t="s">
        <v>140</v>
      </c>
      <c r="E175" s="235" t="s">
        <v>1</v>
      </c>
      <c r="F175" s="236" t="s">
        <v>231</v>
      </c>
      <c r="G175" s="233"/>
      <c r="H175" s="237">
        <v>400.93099999999998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140</v>
      </c>
      <c r="AU175" s="243" t="s">
        <v>83</v>
      </c>
      <c r="AV175" s="13" t="s">
        <v>83</v>
      </c>
      <c r="AW175" s="13" t="s">
        <v>30</v>
      </c>
      <c r="AX175" s="13" t="s">
        <v>81</v>
      </c>
      <c r="AY175" s="243" t="s">
        <v>132</v>
      </c>
    </row>
    <row r="176" s="2" customFormat="1" ht="22.2" customHeight="1">
      <c r="A176" s="37"/>
      <c r="B176" s="38"/>
      <c r="C176" s="218" t="s">
        <v>232</v>
      </c>
      <c r="D176" s="218" t="s">
        <v>134</v>
      </c>
      <c r="E176" s="219" t="s">
        <v>233</v>
      </c>
      <c r="F176" s="220" t="s">
        <v>234</v>
      </c>
      <c r="G176" s="221" t="s">
        <v>177</v>
      </c>
      <c r="H176" s="222">
        <v>278.58999999999997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138</v>
      </c>
      <c r="AT176" s="230" t="s">
        <v>134</v>
      </c>
      <c r="AU176" s="230" t="s">
        <v>83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138</v>
      </c>
      <c r="BM176" s="230" t="s">
        <v>235</v>
      </c>
    </row>
    <row r="177" s="13" customFormat="1">
      <c r="A177" s="13"/>
      <c r="B177" s="232"/>
      <c r="C177" s="233"/>
      <c r="D177" s="234" t="s">
        <v>140</v>
      </c>
      <c r="E177" s="235" t="s">
        <v>1</v>
      </c>
      <c r="F177" s="236" t="s">
        <v>236</v>
      </c>
      <c r="G177" s="233"/>
      <c r="H177" s="237">
        <v>224.63999999999999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140</v>
      </c>
      <c r="AU177" s="243" t="s">
        <v>83</v>
      </c>
      <c r="AV177" s="13" t="s">
        <v>83</v>
      </c>
      <c r="AW177" s="13" t="s">
        <v>30</v>
      </c>
      <c r="AX177" s="13" t="s">
        <v>73</v>
      </c>
      <c r="AY177" s="243" t="s">
        <v>132</v>
      </c>
    </row>
    <row r="178" s="13" customFormat="1">
      <c r="A178" s="13"/>
      <c r="B178" s="232"/>
      <c r="C178" s="233"/>
      <c r="D178" s="234" t="s">
        <v>140</v>
      </c>
      <c r="E178" s="235" t="s">
        <v>1</v>
      </c>
      <c r="F178" s="236" t="s">
        <v>237</v>
      </c>
      <c r="G178" s="233"/>
      <c r="H178" s="237">
        <v>10.199999999999999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140</v>
      </c>
      <c r="AU178" s="243" t="s">
        <v>83</v>
      </c>
      <c r="AV178" s="13" t="s">
        <v>83</v>
      </c>
      <c r="AW178" s="13" t="s">
        <v>30</v>
      </c>
      <c r="AX178" s="13" t="s">
        <v>73</v>
      </c>
      <c r="AY178" s="243" t="s">
        <v>132</v>
      </c>
    </row>
    <row r="179" s="13" customFormat="1">
      <c r="A179" s="13"/>
      <c r="B179" s="232"/>
      <c r="C179" s="233"/>
      <c r="D179" s="234" t="s">
        <v>140</v>
      </c>
      <c r="E179" s="235" t="s">
        <v>1</v>
      </c>
      <c r="F179" s="236" t="s">
        <v>238</v>
      </c>
      <c r="G179" s="233"/>
      <c r="H179" s="237">
        <v>43.75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140</v>
      </c>
      <c r="AU179" s="243" t="s">
        <v>83</v>
      </c>
      <c r="AV179" s="13" t="s">
        <v>83</v>
      </c>
      <c r="AW179" s="13" t="s">
        <v>30</v>
      </c>
      <c r="AX179" s="13" t="s">
        <v>73</v>
      </c>
      <c r="AY179" s="243" t="s">
        <v>132</v>
      </c>
    </row>
    <row r="180" s="14" customFormat="1">
      <c r="A180" s="14"/>
      <c r="B180" s="244"/>
      <c r="C180" s="245"/>
      <c r="D180" s="234" t="s">
        <v>140</v>
      </c>
      <c r="E180" s="246" t="s">
        <v>1</v>
      </c>
      <c r="F180" s="247" t="s">
        <v>143</v>
      </c>
      <c r="G180" s="245"/>
      <c r="H180" s="248">
        <v>278.58999999999997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140</v>
      </c>
      <c r="AU180" s="254" t="s">
        <v>83</v>
      </c>
      <c r="AV180" s="14" t="s">
        <v>138</v>
      </c>
      <c r="AW180" s="14" t="s">
        <v>30</v>
      </c>
      <c r="AX180" s="14" t="s">
        <v>81</v>
      </c>
      <c r="AY180" s="254" t="s">
        <v>132</v>
      </c>
    </row>
    <row r="181" s="2" customFormat="1" ht="14.4" customHeight="1">
      <c r="A181" s="37"/>
      <c r="B181" s="38"/>
      <c r="C181" s="255" t="s">
        <v>239</v>
      </c>
      <c r="D181" s="255" t="s">
        <v>227</v>
      </c>
      <c r="E181" s="256" t="s">
        <v>240</v>
      </c>
      <c r="F181" s="257" t="s">
        <v>241</v>
      </c>
      <c r="G181" s="258" t="s">
        <v>212</v>
      </c>
      <c r="H181" s="259">
        <v>501.46199999999999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38</v>
      </c>
      <c r="O181" s="90"/>
      <c r="P181" s="228">
        <f>O181*H181</f>
        <v>0</v>
      </c>
      <c r="Q181" s="228">
        <v>1</v>
      </c>
      <c r="R181" s="228">
        <f>Q181*H181</f>
        <v>501.46199999999999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174</v>
      </c>
      <c r="AT181" s="230" t="s">
        <v>227</v>
      </c>
      <c r="AU181" s="230" t="s">
        <v>83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81</v>
      </c>
      <c r="BK181" s="231">
        <f>ROUND(I181*H181,2)</f>
        <v>0</v>
      </c>
      <c r="BL181" s="16" t="s">
        <v>138</v>
      </c>
      <c r="BM181" s="230" t="s">
        <v>242</v>
      </c>
    </row>
    <row r="182" s="13" customFormat="1">
      <c r="A182" s="13"/>
      <c r="B182" s="232"/>
      <c r="C182" s="233"/>
      <c r="D182" s="234" t="s">
        <v>140</v>
      </c>
      <c r="E182" s="235" t="s">
        <v>1</v>
      </c>
      <c r="F182" s="236" t="s">
        <v>243</v>
      </c>
      <c r="G182" s="233"/>
      <c r="H182" s="237">
        <v>501.46199999999999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140</v>
      </c>
      <c r="AU182" s="243" t="s">
        <v>83</v>
      </c>
      <c r="AV182" s="13" t="s">
        <v>83</v>
      </c>
      <c r="AW182" s="13" t="s">
        <v>30</v>
      </c>
      <c r="AX182" s="13" t="s">
        <v>81</v>
      </c>
      <c r="AY182" s="243" t="s">
        <v>132</v>
      </c>
    </row>
    <row r="183" s="2" customFormat="1" ht="22.2" customHeight="1">
      <c r="A183" s="37"/>
      <c r="B183" s="38"/>
      <c r="C183" s="218" t="s">
        <v>7</v>
      </c>
      <c r="D183" s="218" t="s">
        <v>134</v>
      </c>
      <c r="E183" s="219" t="s">
        <v>244</v>
      </c>
      <c r="F183" s="220" t="s">
        <v>245</v>
      </c>
      <c r="G183" s="221" t="s">
        <v>137</v>
      </c>
      <c r="H183" s="222">
        <v>530.39999999999998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138</v>
      </c>
      <c r="AT183" s="230" t="s">
        <v>134</v>
      </c>
      <c r="AU183" s="230" t="s">
        <v>83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138</v>
      </c>
      <c r="BM183" s="230" t="s">
        <v>246</v>
      </c>
    </row>
    <row r="184" s="2" customFormat="1" ht="14.4" customHeight="1">
      <c r="A184" s="37"/>
      <c r="B184" s="38"/>
      <c r="C184" s="218" t="s">
        <v>247</v>
      </c>
      <c r="D184" s="218" t="s">
        <v>134</v>
      </c>
      <c r="E184" s="219" t="s">
        <v>248</v>
      </c>
      <c r="F184" s="220" t="s">
        <v>249</v>
      </c>
      <c r="G184" s="221" t="s">
        <v>137</v>
      </c>
      <c r="H184" s="222">
        <v>530.39999999999998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38</v>
      </c>
      <c r="O184" s="90"/>
      <c r="P184" s="228">
        <f>O184*H184</f>
        <v>0</v>
      </c>
      <c r="Q184" s="228">
        <v>0.0012727000000000001</v>
      </c>
      <c r="R184" s="228">
        <f>Q184*H184</f>
        <v>0.67504008000000004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138</v>
      </c>
      <c r="AT184" s="230" t="s">
        <v>134</v>
      </c>
      <c r="AU184" s="230" t="s">
        <v>83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138</v>
      </c>
      <c r="BM184" s="230" t="s">
        <v>250</v>
      </c>
    </row>
    <row r="185" s="2" customFormat="1" ht="14.4" customHeight="1">
      <c r="A185" s="37"/>
      <c r="B185" s="38"/>
      <c r="C185" s="255" t="s">
        <v>251</v>
      </c>
      <c r="D185" s="255" t="s">
        <v>227</v>
      </c>
      <c r="E185" s="256" t="s">
        <v>252</v>
      </c>
      <c r="F185" s="257" t="s">
        <v>253</v>
      </c>
      <c r="G185" s="258" t="s">
        <v>212</v>
      </c>
      <c r="H185" s="259">
        <v>190.94399999999999</v>
      </c>
      <c r="I185" s="260"/>
      <c r="J185" s="261">
        <f>ROUND(I185*H185,2)</f>
        <v>0</v>
      </c>
      <c r="K185" s="262"/>
      <c r="L185" s="263"/>
      <c r="M185" s="264" t="s">
        <v>1</v>
      </c>
      <c r="N185" s="265" t="s">
        <v>38</v>
      </c>
      <c r="O185" s="90"/>
      <c r="P185" s="228">
        <f>O185*H185</f>
        <v>0</v>
      </c>
      <c r="Q185" s="228">
        <v>1</v>
      </c>
      <c r="R185" s="228">
        <f>Q185*H185</f>
        <v>190.94399999999999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174</v>
      </c>
      <c r="AT185" s="230" t="s">
        <v>227</v>
      </c>
      <c r="AU185" s="230" t="s">
        <v>83</v>
      </c>
      <c r="AY185" s="16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81</v>
      </c>
      <c r="BK185" s="231">
        <f>ROUND(I185*H185,2)</f>
        <v>0</v>
      </c>
      <c r="BL185" s="16" t="s">
        <v>138</v>
      </c>
      <c r="BM185" s="230" t="s">
        <v>254</v>
      </c>
    </row>
    <row r="186" s="13" customFormat="1">
      <c r="A186" s="13"/>
      <c r="B186" s="232"/>
      <c r="C186" s="233"/>
      <c r="D186" s="234" t="s">
        <v>140</v>
      </c>
      <c r="E186" s="235" t="s">
        <v>1</v>
      </c>
      <c r="F186" s="236" t="s">
        <v>255</v>
      </c>
      <c r="G186" s="233"/>
      <c r="H186" s="237">
        <v>190.94399999999999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140</v>
      </c>
      <c r="AU186" s="243" t="s">
        <v>83</v>
      </c>
      <c r="AV186" s="13" t="s">
        <v>83</v>
      </c>
      <c r="AW186" s="13" t="s">
        <v>30</v>
      </c>
      <c r="AX186" s="13" t="s">
        <v>81</v>
      </c>
      <c r="AY186" s="243" t="s">
        <v>132</v>
      </c>
    </row>
    <row r="187" s="2" customFormat="1" ht="14.4" customHeight="1">
      <c r="A187" s="37"/>
      <c r="B187" s="38"/>
      <c r="C187" s="255" t="s">
        <v>256</v>
      </c>
      <c r="D187" s="255" t="s">
        <v>227</v>
      </c>
      <c r="E187" s="256" t="s">
        <v>257</v>
      </c>
      <c r="F187" s="257" t="s">
        <v>258</v>
      </c>
      <c r="G187" s="258" t="s">
        <v>259</v>
      </c>
      <c r="H187" s="259">
        <v>26.52</v>
      </c>
      <c r="I187" s="260"/>
      <c r="J187" s="261">
        <f>ROUND(I187*H187,2)</f>
        <v>0</v>
      </c>
      <c r="K187" s="262"/>
      <c r="L187" s="263"/>
      <c r="M187" s="264" t="s">
        <v>1</v>
      </c>
      <c r="N187" s="265" t="s">
        <v>38</v>
      </c>
      <c r="O187" s="90"/>
      <c r="P187" s="228">
        <f>O187*H187</f>
        <v>0</v>
      </c>
      <c r="Q187" s="228">
        <v>0.001</v>
      </c>
      <c r="R187" s="228">
        <f>Q187*H187</f>
        <v>0.026519999999999998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174</v>
      </c>
      <c r="AT187" s="230" t="s">
        <v>227</v>
      </c>
      <c r="AU187" s="230" t="s">
        <v>83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81</v>
      </c>
      <c r="BK187" s="231">
        <f>ROUND(I187*H187,2)</f>
        <v>0</v>
      </c>
      <c r="BL187" s="16" t="s">
        <v>138</v>
      </c>
      <c r="BM187" s="230" t="s">
        <v>260</v>
      </c>
    </row>
    <row r="188" s="13" customFormat="1">
      <c r="A188" s="13"/>
      <c r="B188" s="232"/>
      <c r="C188" s="233"/>
      <c r="D188" s="234" t="s">
        <v>140</v>
      </c>
      <c r="E188" s="235" t="s">
        <v>1</v>
      </c>
      <c r="F188" s="236" t="s">
        <v>261</v>
      </c>
      <c r="G188" s="233"/>
      <c r="H188" s="237">
        <v>26.52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140</v>
      </c>
      <c r="AU188" s="243" t="s">
        <v>83</v>
      </c>
      <c r="AV188" s="13" t="s">
        <v>83</v>
      </c>
      <c r="AW188" s="13" t="s">
        <v>30</v>
      </c>
      <c r="AX188" s="13" t="s">
        <v>81</v>
      </c>
      <c r="AY188" s="243" t="s">
        <v>132</v>
      </c>
    </row>
    <row r="189" s="12" customFormat="1" ht="22.8" customHeight="1">
      <c r="A189" s="12"/>
      <c r="B189" s="202"/>
      <c r="C189" s="203"/>
      <c r="D189" s="204" t="s">
        <v>72</v>
      </c>
      <c r="E189" s="216" t="s">
        <v>83</v>
      </c>
      <c r="F189" s="216" t="s">
        <v>262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SUM(P190:P192)</f>
        <v>0</v>
      </c>
      <c r="Q189" s="210"/>
      <c r="R189" s="211">
        <f>SUM(R190:R192)</f>
        <v>26.484000000000002</v>
      </c>
      <c r="S189" s="210"/>
      <c r="T189" s="212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81</v>
      </c>
      <c r="AT189" s="214" t="s">
        <v>72</v>
      </c>
      <c r="AU189" s="214" t="s">
        <v>81</v>
      </c>
      <c r="AY189" s="213" t="s">
        <v>132</v>
      </c>
      <c r="BK189" s="215">
        <f>SUM(BK190:BK192)</f>
        <v>0</v>
      </c>
    </row>
    <row r="190" s="2" customFormat="1" ht="22.2" customHeight="1">
      <c r="A190" s="37"/>
      <c r="B190" s="38"/>
      <c r="C190" s="218" t="s">
        <v>263</v>
      </c>
      <c r="D190" s="218" t="s">
        <v>134</v>
      </c>
      <c r="E190" s="219" t="s">
        <v>264</v>
      </c>
      <c r="F190" s="220" t="s">
        <v>265</v>
      </c>
      <c r="G190" s="221" t="s">
        <v>137</v>
      </c>
      <c r="H190" s="222">
        <v>183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0.108</v>
      </c>
      <c r="R190" s="228">
        <f>Q190*H190</f>
        <v>19.763999999999999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138</v>
      </c>
      <c r="AT190" s="230" t="s">
        <v>134</v>
      </c>
      <c r="AU190" s="230" t="s">
        <v>83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138</v>
      </c>
      <c r="BM190" s="230" t="s">
        <v>266</v>
      </c>
    </row>
    <row r="191" s="2" customFormat="1" ht="14.4" customHeight="1">
      <c r="A191" s="37"/>
      <c r="B191" s="38"/>
      <c r="C191" s="255" t="s">
        <v>267</v>
      </c>
      <c r="D191" s="255" t="s">
        <v>227</v>
      </c>
      <c r="E191" s="256" t="s">
        <v>268</v>
      </c>
      <c r="F191" s="257" t="s">
        <v>269</v>
      </c>
      <c r="G191" s="258" t="s">
        <v>270</v>
      </c>
      <c r="H191" s="259">
        <v>6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38</v>
      </c>
      <c r="O191" s="90"/>
      <c r="P191" s="228">
        <f>O191*H191</f>
        <v>0</v>
      </c>
      <c r="Q191" s="228">
        <v>1.1200000000000001</v>
      </c>
      <c r="R191" s="228">
        <f>Q191*H191</f>
        <v>6.7200000000000006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174</v>
      </c>
      <c r="AT191" s="230" t="s">
        <v>227</v>
      </c>
      <c r="AU191" s="230" t="s">
        <v>83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138</v>
      </c>
      <c r="BM191" s="230" t="s">
        <v>271</v>
      </c>
    </row>
    <row r="192" s="13" customFormat="1">
      <c r="A192" s="13"/>
      <c r="B192" s="232"/>
      <c r="C192" s="233"/>
      <c r="D192" s="234" t="s">
        <v>140</v>
      </c>
      <c r="E192" s="235" t="s">
        <v>1</v>
      </c>
      <c r="F192" s="236" t="s">
        <v>272</v>
      </c>
      <c r="G192" s="233"/>
      <c r="H192" s="237">
        <v>6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140</v>
      </c>
      <c r="AU192" s="243" t="s">
        <v>83</v>
      </c>
      <c r="AV192" s="13" t="s">
        <v>83</v>
      </c>
      <c r="AW192" s="13" t="s">
        <v>30</v>
      </c>
      <c r="AX192" s="13" t="s">
        <v>81</v>
      </c>
      <c r="AY192" s="243" t="s">
        <v>132</v>
      </c>
    </row>
    <row r="193" s="12" customFormat="1" ht="22.8" customHeight="1">
      <c r="A193" s="12"/>
      <c r="B193" s="202"/>
      <c r="C193" s="203"/>
      <c r="D193" s="204" t="s">
        <v>72</v>
      </c>
      <c r="E193" s="216" t="s">
        <v>149</v>
      </c>
      <c r="F193" s="216" t="s">
        <v>273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SUM(P194:P195)</f>
        <v>0</v>
      </c>
      <c r="Q193" s="210"/>
      <c r="R193" s="211">
        <f>SUM(R194:R195)</f>
        <v>0</v>
      </c>
      <c r="S193" s="210"/>
      <c r="T193" s="212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81</v>
      </c>
      <c r="AT193" s="214" t="s">
        <v>72</v>
      </c>
      <c r="AU193" s="214" t="s">
        <v>81</v>
      </c>
      <c r="AY193" s="213" t="s">
        <v>132</v>
      </c>
      <c r="BK193" s="215">
        <f>SUM(BK194:BK195)</f>
        <v>0</v>
      </c>
    </row>
    <row r="194" s="2" customFormat="1" ht="14.4" customHeight="1">
      <c r="A194" s="37"/>
      <c r="B194" s="38"/>
      <c r="C194" s="218" t="s">
        <v>274</v>
      </c>
      <c r="D194" s="218" t="s">
        <v>134</v>
      </c>
      <c r="E194" s="219" t="s">
        <v>275</v>
      </c>
      <c r="F194" s="220" t="s">
        <v>276</v>
      </c>
      <c r="G194" s="221" t="s">
        <v>277</v>
      </c>
      <c r="H194" s="222">
        <v>54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138</v>
      </c>
      <c r="AT194" s="230" t="s">
        <v>134</v>
      </c>
      <c r="AU194" s="230" t="s">
        <v>83</v>
      </c>
      <c r="AY194" s="16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138</v>
      </c>
      <c r="BM194" s="230" t="s">
        <v>278</v>
      </c>
    </row>
    <row r="195" s="2" customFormat="1" ht="19.8" customHeight="1">
      <c r="A195" s="37"/>
      <c r="B195" s="38"/>
      <c r="C195" s="218" t="s">
        <v>279</v>
      </c>
      <c r="D195" s="218" t="s">
        <v>134</v>
      </c>
      <c r="E195" s="219" t="s">
        <v>280</v>
      </c>
      <c r="F195" s="220" t="s">
        <v>281</v>
      </c>
      <c r="G195" s="221" t="s">
        <v>277</v>
      </c>
      <c r="H195" s="222">
        <v>54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138</v>
      </c>
      <c r="AT195" s="230" t="s">
        <v>134</v>
      </c>
      <c r="AU195" s="230" t="s">
        <v>83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138</v>
      </c>
      <c r="BM195" s="230" t="s">
        <v>282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138</v>
      </c>
      <c r="F196" s="216" t="s">
        <v>283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SUM(P197:P218)</f>
        <v>0</v>
      </c>
      <c r="Q196" s="210"/>
      <c r="R196" s="211">
        <f>SUM(R197:R218)</f>
        <v>314.21943291127525</v>
      </c>
      <c r="S196" s="210"/>
      <c r="T196" s="212">
        <f>SUM(T197:T218)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81</v>
      </c>
      <c r="AT196" s="214" t="s">
        <v>72</v>
      </c>
      <c r="AU196" s="214" t="s">
        <v>81</v>
      </c>
      <c r="AY196" s="213" t="s">
        <v>132</v>
      </c>
      <c r="BK196" s="215">
        <f>SUM(BK197:BK218)</f>
        <v>0</v>
      </c>
    </row>
    <row r="197" s="2" customFormat="1" ht="14.4" customHeight="1">
      <c r="A197" s="37"/>
      <c r="B197" s="38"/>
      <c r="C197" s="218" t="s">
        <v>284</v>
      </c>
      <c r="D197" s="218" t="s">
        <v>134</v>
      </c>
      <c r="E197" s="219" t="s">
        <v>285</v>
      </c>
      <c r="F197" s="220" t="s">
        <v>286</v>
      </c>
      <c r="G197" s="221" t="s">
        <v>177</v>
      </c>
      <c r="H197" s="222">
        <v>59.5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1.7034</v>
      </c>
      <c r="R197" s="228">
        <f>Q197*H197</f>
        <v>101.3523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138</v>
      </c>
      <c r="AT197" s="230" t="s">
        <v>134</v>
      </c>
      <c r="AU197" s="230" t="s">
        <v>83</v>
      </c>
      <c r="AY197" s="16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138</v>
      </c>
      <c r="BM197" s="230" t="s">
        <v>287</v>
      </c>
    </row>
    <row r="198" s="13" customFormat="1">
      <c r="A198" s="13"/>
      <c r="B198" s="232"/>
      <c r="C198" s="233"/>
      <c r="D198" s="234" t="s">
        <v>140</v>
      </c>
      <c r="E198" s="235" t="s">
        <v>1</v>
      </c>
      <c r="F198" s="236" t="s">
        <v>288</v>
      </c>
      <c r="G198" s="233"/>
      <c r="H198" s="237">
        <v>31.5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140</v>
      </c>
      <c r="AU198" s="243" t="s">
        <v>83</v>
      </c>
      <c r="AV198" s="13" t="s">
        <v>83</v>
      </c>
      <c r="AW198" s="13" t="s">
        <v>30</v>
      </c>
      <c r="AX198" s="13" t="s">
        <v>73</v>
      </c>
      <c r="AY198" s="243" t="s">
        <v>132</v>
      </c>
    </row>
    <row r="199" s="13" customFormat="1">
      <c r="A199" s="13"/>
      <c r="B199" s="232"/>
      <c r="C199" s="233"/>
      <c r="D199" s="234" t="s">
        <v>140</v>
      </c>
      <c r="E199" s="235" t="s">
        <v>1</v>
      </c>
      <c r="F199" s="236" t="s">
        <v>289</v>
      </c>
      <c r="G199" s="233"/>
      <c r="H199" s="237">
        <v>28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140</v>
      </c>
      <c r="AU199" s="243" t="s">
        <v>83</v>
      </c>
      <c r="AV199" s="13" t="s">
        <v>83</v>
      </c>
      <c r="AW199" s="13" t="s">
        <v>30</v>
      </c>
      <c r="AX199" s="13" t="s">
        <v>73</v>
      </c>
      <c r="AY199" s="243" t="s">
        <v>132</v>
      </c>
    </row>
    <row r="200" s="14" customFormat="1">
      <c r="A200" s="14"/>
      <c r="B200" s="244"/>
      <c r="C200" s="245"/>
      <c r="D200" s="234" t="s">
        <v>140</v>
      </c>
      <c r="E200" s="246" t="s">
        <v>1</v>
      </c>
      <c r="F200" s="247" t="s">
        <v>143</v>
      </c>
      <c r="G200" s="245"/>
      <c r="H200" s="248">
        <v>59.5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140</v>
      </c>
      <c r="AU200" s="254" t="s">
        <v>83</v>
      </c>
      <c r="AV200" s="14" t="s">
        <v>138</v>
      </c>
      <c r="AW200" s="14" t="s">
        <v>30</v>
      </c>
      <c r="AX200" s="14" t="s">
        <v>81</v>
      </c>
      <c r="AY200" s="254" t="s">
        <v>132</v>
      </c>
    </row>
    <row r="201" s="2" customFormat="1" ht="14.4" customHeight="1">
      <c r="A201" s="37"/>
      <c r="B201" s="38"/>
      <c r="C201" s="218" t="s">
        <v>290</v>
      </c>
      <c r="D201" s="218" t="s">
        <v>134</v>
      </c>
      <c r="E201" s="219" t="s">
        <v>291</v>
      </c>
      <c r="F201" s="220" t="s">
        <v>292</v>
      </c>
      <c r="G201" s="221" t="s">
        <v>177</v>
      </c>
      <c r="H201" s="222">
        <v>64.459999999999994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38</v>
      </c>
      <c r="O201" s="90"/>
      <c r="P201" s="228">
        <f>O201*H201</f>
        <v>0</v>
      </c>
      <c r="Q201" s="228">
        <v>1.8907700000000001</v>
      </c>
      <c r="R201" s="228">
        <f>Q201*H201</f>
        <v>121.87903419999999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138</v>
      </c>
      <c r="AT201" s="230" t="s">
        <v>134</v>
      </c>
      <c r="AU201" s="230" t="s">
        <v>83</v>
      </c>
      <c r="AY201" s="16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81</v>
      </c>
      <c r="BK201" s="231">
        <f>ROUND(I201*H201,2)</f>
        <v>0</v>
      </c>
      <c r="BL201" s="16" t="s">
        <v>138</v>
      </c>
      <c r="BM201" s="230" t="s">
        <v>293</v>
      </c>
    </row>
    <row r="202" s="13" customFormat="1">
      <c r="A202" s="13"/>
      <c r="B202" s="232"/>
      <c r="C202" s="233"/>
      <c r="D202" s="234" t="s">
        <v>140</v>
      </c>
      <c r="E202" s="235" t="s">
        <v>1</v>
      </c>
      <c r="F202" s="236" t="s">
        <v>294</v>
      </c>
      <c r="G202" s="233"/>
      <c r="H202" s="237">
        <v>49.920000000000002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140</v>
      </c>
      <c r="AU202" s="243" t="s">
        <v>83</v>
      </c>
      <c r="AV202" s="13" t="s">
        <v>83</v>
      </c>
      <c r="AW202" s="13" t="s">
        <v>30</v>
      </c>
      <c r="AX202" s="13" t="s">
        <v>73</v>
      </c>
      <c r="AY202" s="243" t="s">
        <v>132</v>
      </c>
    </row>
    <row r="203" s="13" customFormat="1">
      <c r="A203" s="13"/>
      <c r="B203" s="232"/>
      <c r="C203" s="233"/>
      <c r="D203" s="234" t="s">
        <v>140</v>
      </c>
      <c r="E203" s="235" t="s">
        <v>1</v>
      </c>
      <c r="F203" s="236" t="s">
        <v>295</v>
      </c>
      <c r="G203" s="233"/>
      <c r="H203" s="237">
        <v>2.04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140</v>
      </c>
      <c r="AU203" s="243" t="s">
        <v>83</v>
      </c>
      <c r="AV203" s="13" t="s">
        <v>83</v>
      </c>
      <c r="AW203" s="13" t="s">
        <v>30</v>
      </c>
      <c r="AX203" s="13" t="s">
        <v>73</v>
      </c>
      <c r="AY203" s="243" t="s">
        <v>132</v>
      </c>
    </row>
    <row r="204" s="13" customFormat="1">
      <c r="A204" s="13"/>
      <c r="B204" s="232"/>
      <c r="C204" s="233"/>
      <c r="D204" s="234" t="s">
        <v>140</v>
      </c>
      <c r="E204" s="235" t="s">
        <v>1</v>
      </c>
      <c r="F204" s="236" t="s">
        <v>296</v>
      </c>
      <c r="G204" s="233"/>
      <c r="H204" s="237">
        <v>12.5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140</v>
      </c>
      <c r="AU204" s="243" t="s">
        <v>83</v>
      </c>
      <c r="AV204" s="13" t="s">
        <v>83</v>
      </c>
      <c r="AW204" s="13" t="s">
        <v>30</v>
      </c>
      <c r="AX204" s="13" t="s">
        <v>73</v>
      </c>
      <c r="AY204" s="243" t="s">
        <v>132</v>
      </c>
    </row>
    <row r="205" s="14" customFormat="1">
      <c r="A205" s="14"/>
      <c r="B205" s="244"/>
      <c r="C205" s="245"/>
      <c r="D205" s="234" t="s">
        <v>140</v>
      </c>
      <c r="E205" s="246" t="s">
        <v>1</v>
      </c>
      <c r="F205" s="247" t="s">
        <v>143</v>
      </c>
      <c r="G205" s="245"/>
      <c r="H205" s="248">
        <v>64.460000000000008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140</v>
      </c>
      <c r="AU205" s="254" t="s">
        <v>83</v>
      </c>
      <c r="AV205" s="14" t="s">
        <v>138</v>
      </c>
      <c r="AW205" s="14" t="s">
        <v>30</v>
      </c>
      <c r="AX205" s="14" t="s">
        <v>81</v>
      </c>
      <c r="AY205" s="254" t="s">
        <v>132</v>
      </c>
    </row>
    <row r="206" s="2" customFormat="1" ht="22.2" customHeight="1">
      <c r="A206" s="37"/>
      <c r="B206" s="38"/>
      <c r="C206" s="218" t="s">
        <v>297</v>
      </c>
      <c r="D206" s="218" t="s">
        <v>134</v>
      </c>
      <c r="E206" s="219" t="s">
        <v>298</v>
      </c>
      <c r="F206" s="220" t="s">
        <v>299</v>
      </c>
      <c r="G206" s="221" t="s">
        <v>177</v>
      </c>
      <c r="H206" s="222">
        <v>38.325000000000003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38</v>
      </c>
      <c r="O206" s="90"/>
      <c r="P206" s="228">
        <f>O206*H206</f>
        <v>0</v>
      </c>
      <c r="Q206" s="228">
        <v>2.234</v>
      </c>
      <c r="R206" s="228">
        <f>Q206*H206</f>
        <v>85.618050000000011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138</v>
      </c>
      <c r="AT206" s="230" t="s">
        <v>134</v>
      </c>
      <c r="AU206" s="230" t="s">
        <v>83</v>
      </c>
      <c r="AY206" s="16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81</v>
      </c>
      <c r="BK206" s="231">
        <f>ROUND(I206*H206,2)</f>
        <v>0</v>
      </c>
      <c r="BL206" s="16" t="s">
        <v>138</v>
      </c>
      <c r="BM206" s="230" t="s">
        <v>300</v>
      </c>
    </row>
    <row r="207" s="13" customFormat="1">
      <c r="A207" s="13"/>
      <c r="B207" s="232"/>
      <c r="C207" s="233"/>
      <c r="D207" s="234" t="s">
        <v>140</v>
      </c>
      <c r="E207" s="235" t="s">
        <v>1</v>
      </c>
      <c r="F207" s="236" t="s">
        <v>301</v>
      </c>
      <c r="G207" s="233"/>
      <c r="H207" s="237">
        <v>4.7249999999999996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140</v>
      </c>
      <c r="AU207" s="243" t="s">
        <v>83</v>
      </c>
      <c r="AV207" s="13" t="s">
        <v>83</v>
      </c>
      <c r="AW207" s="13" t="s">
        <v>30</v>
      </c>
      <c r="AX207" s="13" t="s">
        <v>73</v>
      </c>
      <c r="AY207" s="243" t="s">
        <v>132</v>
      </c>
    </row>
    <row r="208" s="13" customFormat="1">
      <c r="A208" s="13"/>
      <c r="B208" s="232"/>
      <c r="C208" s="233"/>
      <c r="D208" s="234" t="s">
        <v>140</v>
      </c>
      <c r="E208" s="235" t="s">
        <v>1</v>
      </c>
      <c r="F208" s="236" t="s">
        <v>302</v>
      </c>
      <c r="G208" s="233"/>
      <c r="H208" s="237">
        <v>33.600000000000001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140</v>
      </c>
      <c r="AU208" s="243" t="s">
        <v>83</v>
      </c>
      <c r="AV208" s="13" t="s">
        <v>83</v>
      </c>
      <c r="AW208" s="13" t="s">
        <v>30</v>
      </c>
      <c r="AX208" s="13" t="s">
        <v>73</v>
      </c>
      <c r="AY208" s="243" t="s">
        <v>132</v>
      </c>
    </row>
    <row r="209" s="14" customFormat="1">
      <c r="A209" s="14"/>
      <c r="B209" s="244"/>
      <c r="C209" s="245"/>
      <c r="D209" s="234" t="s">
        <v>140</v>
      </c>
      <c r="E209" s="246" t="s">
        <v>1</v>
      </c>
      <c r="F209" s="247" t="s">
        <v>143</v>
      </c>
      <c r="G209" s="245"/>
      <c r="H209" s="248">
        <v>38.325000000000003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140</v>
      </c>
      <c r="AU209" s="254" t="s">
        <v>83</v>
      </c>
      <c r="AV209" s="14" t="s">
        <v>138</v>
      </c>
      <c r="AW209" s="14" t="s">
        <v>30</v>
      </c>
      <c r="AX209" s="14" t="s">
        <v>81</v>
      </c>
      <c r="AY209" s="254" t="s">
        <v>132</v>
      </c>
    </row>
    <row r="210" s="2" customFormat="1" ht="22.2" customHeight="1">
      <c r="A210" s="37"/>
      <c r="B210" s="38"/>
      <c r="C210" s="218" t="s">
        <v>303</v>
      </c>
      <c r="D210" s="218" t="s">
        <v>134</v>
      </c>
      <c r="E210" s="219" t="s">
        <v>304</v>
      </c>
      <c r="F210" s="220" t="s">
        <v>305</v>
      </c>
      <c r="G210" s="221" t="s">
        <v>212</v>
      </c>
      <c r="H210" s="222">
        <v>0.89600000000000002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38</v>
      </c>
      <c r="O210" s="90"/>
      <c r="P210" s="228">
        <f>O210*H210</f>
        <v>0</v>
      </c>
      <c r="Q210" s="228">
        <v>0.85539807619999997</v>
      </c>
      <c r="R210" s="228">
        <f>Q210*H210</f>
        <v>0.76643667627519996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138</v>
      </c>
      <c r="AT210" s="230" t="s">
        <v>134</v>
      </c>
      <c r="AU210" s="230" t="s">
        <v>83</v>
      </c>
      <c r="AY210" s="16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81</v>
      </c>
      <c r="BK210" s="231">
        <f>ROUND(I210*H210,2)</f>
        <v>0</v>
      </c>
      <c r="BL210" s="16" t="s">
        <v>138</v>
      </c>
      <c r="BM210" s="230" t="s">
        <v>306</v>
      </c>
    </row>
    <row r="211" s="13" customFormat="1">
      <c r="A211" s="13"/>
      <c r="B211" s="232"/>
      <c r="C211" s="233"/>
      <c r="D211" s="234" t="s">
        <v>140</v>
      </c>
      <c r="E211" s="235" t="s">
        <v>1</v>
      </c>
      <c r="F211" s="236" t="s">
        <v>307</v>
      </c>
      <c r="G211" s="233"/>
      <c r="H211" s="237">
        <v>0.89600000000000002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140</v>
      </c>
      <c r="AU211" s="243" t="s">
        <v>83</v>
      </c>
      <c r="AV211" s="13" t="s">
        <v>83</v>
      </c>
      <c r="AW211" s="13" t="s">
        <v>30</v>
      </c>
      <c r="AX211" s="13" t="s">
        <v>81</v>
      </c>
      <c r="AY211" s="243" t="s">
        <v>132</v>
      </c>
    </row>
    <row r="212" s="2" customFormat="1" ht="22.2" customHeight="1">
      <c r="A212" s="37"/>
      <c r="B212" s="38"/>
      <c r="C212" s="218" t="s">
        <v>308</v>
      </c>
      <c r="D212" s="218" t="s">
        <v>134</v>
      </c>
      <c r="E212" s="219" t="s">
        <v>309</v>
      </c>
      <c r="F212" s="220" t="s">
        <v>310</v>
      </c>
      <c r="G212" s="221" t="s">
        <v>270</v>
      </c>
      <c r="H212" s="222">
        <v>27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38</v>
      </c>
      <c r="O212" s="90"/>
      <c r="P212" s="228">
        <f>O212*H212</f>
        <v>0</v>
      </c>
      <c r="Q212" s="228">
        <v>0.088321944999999999</v>
      </c>
      <c r="R212" s="228">
        <f>Q212*H212</f>
        <v>2.3846925149999998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138</v>
      </c>
      <c r="AT212" s="230" t="s">
        <v>134</v>
      </c>
      <c r="AU212" s="230" t="s">
        <v>83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81</v>
      </c>
      <c r="BK212" s="231">
        <f>ROUND(I212*H212,2)</f>
        <v>0</v>
      </c>
      <c r="BL212" s="16" t="s">
        <v>138</v>
      </c>
      <c r="BM212" s="230" t="s">
        <v>311</v>
      </c>
    </row>
    <row r="213" s="2" customFormat="1" ht="19.8" customHeight="1">
      <c r="A213" s="37"/>
      <c r="B213" s="38"/>
      <c r="C213" s="255" t="s">
        <v>312</v>
      </c>
      <c r="D213" s="255" t="s">
        <v>227</v>
      </c>
      <c r="E213" s="256" t="s">
        <v>313</v>
      </c>
      <c r="F213" s="257" t="s">
        <v>314</v>
      </c>
      <c r="G213" s="258" t="s">
        <v>270</v>
      </c>
      <c r="H213" s="259">
        <v>1</v>
      </c>
      <c r="I213" s="260"/>
      <c r="J213" s="261">
        <f>ROUND(I213*H213,2)</f>
        <v>0</v>
      </c>
      <c r="K213" s="262"/>
      <c r="L213" s="263"/>
      <c r="M213" s="264" t="s">
        <v>1</v>
      </c>
      <c r="N213" s="265" t="s">
        <v>38</v>
      </c>
      <c r="O213" s="90"/>
      <c r="P213" s="228">
        <f>O213*H213</f>
        <v>0</v>
      </c>
      <c r="Q213" s="228">
        <v>0.028000000000000001</v>
      </c>
      <c r="R213" s="228">
        <f>Q213*H213</f>
        <v>0.028000000000000001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174</v>
      </c>
      <c r="AT213" s="230" t="s">
        <v>227</v>
      </c>
      <c r="AU213" s="230" t="s">
        <v>83</v>
      </c>
      <c r="AY213" s="16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138</v>
      </c>
      <c r="BM213" s="230" t="s">
        <v>315</v>
      </c>
    </row>
    <row r="214" s="2" customFormat="1" ht="19.8" customHeight="1">
      <c r="A214" s="37"/>
      <c r="B214" s="38"/>
      <c r="C214" s="255" t="s">
        <v>316</v>
      </c>
      <c r="D214" s="255" t="s">
        <v>227</v>
      </c>
      <c r="E214" s="256" t="s">
        <v>317</v>
      </c>
      <c r="F214" s="257" t="s">
        <v>318</v>
      </c>
      <c r="G214" s="258" t="s">
        <v>270</v>
      </c>
      <c r="H214" s="259">
        <v>4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0.040000000000000001</v>
      </c>
      <c r="R214" s="228">
        <f>Q214*H214</f>
        <v>0.16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174</v>
      </c>
      <c r="AT214" s="230" t="s">
        <v>227</v>
      </c>
      <c r="AU214" s="230" t="s">
        <v>83</v>
      </c>
      <c r="AY214" s="16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138</v>
      </c>
      <c r="BM214" s="230" t="s">
        <v>319</v>
      </c>
    </row>
    <row r="215" s="2" customFormat="1" ht="19.8" customHeight="1">
      <c r="A215" s="37"/>
      <c r="B215" s="38"/>
      <c r="C215" s="255" t="s">
        <v>320</v>
      </c>
      <c r="D215" s="255" t="s">
        <v>227</v>
      </c>
      <c r="E215" s="256" t="s">
        <v>321</v>
      </c>
      <c r="F215" s="257" t="s">
        <v>322</v>
      </c>
      <c r="G215" s="258" t="s">
        <v>270</v>
      </c>
      <c r="H215" s="259">
        <v>14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38</v>
      </c>
      <c r="O215" s="90"/>
      <c r="P215" s="228">
        <f>O215*H215</f>
        <v>0</v>
      </c>
      <c r="Q215" s="228">
        <v>0.050999999999999997</v>
      </c>
      <c r="R215" s="228">
        <f>Q215*H215</f>
        <v>0.71399999999999997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174</v>
      </c>
      <c r="AT215" s="230" t="s">
        <v>227</v>
      </c>
      <c r="AU215" s="230" t="s">
        <v>83</v>
      </c>
      <c r="AY215" s="16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138</v>
      </c>
      <c r="BM215" s="230" t="s">
        <v>323</v>
      </c>
    </row>
    <row r="216" s="2" customFormat="1" ht="22.2" customHeight="1">
      <c r="A216" s="37"/>
      <c r="B216" s="38"/>
      <c r="C216" s="255" t="s">
        <v>324</v>
      </c>
      <c r="D216" s="255" t="s">
        <v>227</v>
      </c>
      <c r="E216" s="256" t="s">
        <v>325</v>
      </c>
      <c r="F216" s="257" t="s">
        <v>326</v>
      </c>
      <c r="G216" s="258" t="s">
        <v>270</v>
      </c>
      <c r="H216" s="259">
        <v>8</v>
      </c>
      <c r="I216" s="260"/>
      <c r="J216" s="261">
        <f>ROUND(I216*H216,2)</f>
        <v>0</v>
      </c>
      <c r="K216" s="262"/>
      <c r="L216" s="263"/>
      <c r="M216" s="264" t="s">
        <v>1</v>
      </c>
      <c r="N216" s="265" t="s">
        <v>38</v>
      </c>
      <c r="O216" s="90"/>
      <c r="P216" s="228">
        <f>O216*H216</f>
        <v>0</v>
      </c>
      <c r="Q216" s="228">
        <v>0.068000000000000005</v>
      </c>
      <c r="R216" s="228">
        <f>Q216*H216</f>
        <v>0.54400000000000004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174</v>
      </c>
      <c r="AT216" s="230" t="s">
        <v>227</v>
      </c>
      <c r="AU216" s="230" t="s">
        <v>83</v>
      </c>
      <c r="AY216" s="16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138</v>
      </c>
      <c r="BM216" s="230" t="s">
        <v>327</v>
      </c>
    </row>
    <row r="217" s="2" customFormat="1" ht="22.2" customHeight="1">
      <c r="A217" s="37"/>
      <c r="B217" s="38"/>
      <c r="C217" s="218" t="s">
        <v>328</v>
      </c>
      <c r="D217" s="218" t="s">
        <v>134</v>
      </c>
      <c r="E217" s="219" t="s">
        <v>329</v>
      </c>
      <c r="F217" s="220" t="s">
        <v>330</v>
      </c>
      <c r="G217" s="221" t="s">
        <v>270</v>
      </c>
      <c r="H217" s="222">
        <v>3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0.17663983999999999</v>
      </c>
      <c r="R217" s="228">
        <f>Q217*H217</f>
        <v>0.52991951999999998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138</v>
      </c>
      <c r="AT217" s="230" t="s">
        <v>134</v>
      </c>
      <c r="AU217" s="230" t="s">
        <v>83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138</v>
      </c>
      <c r="BM217" s="230" t="s">
        <v>331</v>
      </c>
    </row>
    <row r="218" s="2" customFormat="1" ht="22.2" customHeight="1">
      <c r="A218" s="37"/>
      <c r="B218" s="38"/>
      <c r="C218" s="255" t="s">
        <v>332</v>
      </c>
      <c r="D218" s="255" t="s">
        <v>227</v>
      </c>
      <c r="E218" s="256" t="s">
        <v>333</v>
      </c>
      <c r="F218" s="257" t="s">
        <v>334</v>
      </c>
      <c r="G218" s="258" t="s">
        <v>270</v>
      </c>
      <c r="H218" s="259">
        <v>3</v>
      </c>
      <c r="I218" s="260"/>
      <c r="J218" s="261">
        <f>ROUND(I218*H218,2)</f>
        <v>0</v>
      </c>
      <c r="K218" s="262"/>
      <c r="L218" s="263"/>
      <c r="M218" s="264" t="s">
        <v>1</v>
      </c>
      <c r="N218" s="265" t="s">
        <v>38</v>
      </c>
      <c r="O218" s="90"/>
      <c r="P218" s="228">
        <f>O218*H218</f>
        <v>0</v>
      </c>
      <c r="Q218" s="228">
        <v>0.081000000000000003</v>
      </c>
      <c r="R218" s="228">
        <f>Q218*H218</f>
        <v>0.24299999999999999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174</v>
      </c>
      <c r="AT218" s="230" t="s">
        <v>227</v>
      </c>
      <c r="AU218" s="230" t="s">
        <v>83</v>
      </c>
      <c r="AY218" s="16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81</v>
      </c>
      <c r="BK218" s="231">
        <f>ROUND(I218*H218,2)</f>
        <v>0</v>
      </c>
      <c r="BL218" s="16" t="s">
        <v>138</v>
      </c>
      <c r="BM218" s="230" t="s">
        <v>335</v>
      </c>
    </row>
    <row r="219" s="12" customFormat="1" ht="22.8" customHeight="1">
      <c r="A219" s="12"/>
      <c r="B219" s="202"/>
      <c r="C219" s="203"/>
      <c r="D219" s="204" t="s">
        <v>72</v>
      </c>
      <c r="E219" s="216" t="s">
        <v>157</v>
      </c>
      <c r="F219" s="216" t="s">
        <v>336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SUM(P220:P231)</f>
        <v>0</v>
      </c>
      <c r="Q219" s="210"/>
      <c r="R219" s="211">
        <f>SUM(R220:R231)</f>
        <v>126.5593284</v>
      </c>
      <c r="S219" s="210"/>
      <c r="T219" s="212">
        <f>SUM(T220:T231)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81</v>
      </c>
      <c r="AT219" s="214" t="s">
        <v>72</v>
      </c>
      <c r="AU219" s="214" t="s">
        <v>81</v>
      </c>
      <c r="AY219" s="213" t="s">
        <v>132</v>
      </c>
      <c r="BK219" s="215">
        <f>SUM(BK220:BK231)</f>
        <v>0</v>
      </c>
    </row>
    <row r="220" s="2" customFormat="1" ht="14.4" customHeight="1">
      <c r="A220" s="37"/>
      <c r="B220" s="38"/>
      <c r="C220" s="218" t="s">
        <v>337</v>
      </c>
      <c r="D220" s="218" t="s">
        <v>134</v>
      </c>
      <c r="E220" s="219" t="s">
        <v>338</v>
      </c>
      <c r="F220" s="220" t="s">
        <v>339</v>
      </c>
      <c r="G220" s="221" t="s">
        <v>137</v>
      </c>
      <c r="H220" s="222">
        <v>249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38</v>
      </c>
      <c r="O220" s="90"/>
      <c r="P220" s="228">
        <f>O220*H220</f>
        <v>0</v>
      </c>
      <c r="Q220" s="228">
        <v>0.46000000000000002</v>
      </c>
      <c r="R220" s="228">
        <f>Q220*H220</f>
        <v>114.54000000000001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138</v>
      </c>
      <c r="AT220" s="230" t="s">
        <v>134</v>
      </c>
      <c r="AU220" s="230" t="s">
        <v>83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138</v>
      </c>
      <c r="BM220" s="230" t="s">
        <v>340</v>
      </c>
    </row>
    <row r="221" s="13" customFormat="1">
      <c r="A221" s="13"/>
      <c r="B221" s="232"/>
      <c r="C221" s="233"/>
      <c r="D221" s="234" t="s">
        <v>140</v>
      </c>
      <c r="E221" s="235" t="s">
        <v>1</v>
      </c>
      <c r="F221" s="236" t="s">
        <v>341</v>
      </c>
      <c r="G221" s="233"/>
      <c r="H221" s="237">
        <v>31.199999999999999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140</v>
      </c>
      <c r="AU221" s="243" t="s">
        <v>83</v>
      </c>
      <c r="AV221" s="13" t="s">
        <v>83</v>
      </c>
      <c r="AW221" s="13" t="s">
        <v>30</v>
      </c>
      <c r="AX221" s="13" t="s">
        <v>73</v>
      </c>
      <c r="AY221" s="243" t="s">
        <v>132</v>
      </c>
    </row>
    <row r="222" s="13" customFormat="1">
      <c r="A222" s="13"/>
      <c r="B222" s="232"/>
      <c r="C222" s="233"/>
      <c r="D222" s="234" t="s">
        <v>140</v>
      </c>
      <c r="E222" s="235" t="s">
        <v>1</v>
      </c>
      <c r="F222" s="236" t="s">
        <v>147</v>
      </c>
      <c r="G222" s="233"/>
      <c r="H222" s="237">
        <v>26.399999999999999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140</v>
      </c>
      <c r="AU222" s="243" t="s">
        <v>83</v>
      </c>
      <c r="AV222" s="13" t="s">
        <v>83</v>
      </c>
      <c r="AW222" s="13" t="s">
        <v>30</v>
      </c>
      <c r="AX222" s="13" t="s">
        <v>73</v>
      </c>
      <c r="AY222" s="243" t="s">
        <v>132</v>
      </c>
    </row>
    <row r="223" s="13" customFormat="1">
      <c r="A223" s="13"/>
      <c r="B223" s="232"/>
      <c r="C223" s="233"/>
      <c r="D223" s="234" t="s">
        <v>140</v>
      </c>
      <c r="E223" s="235" t="s">
        <v>1</v>
      </c>
      <c r="F223" s="236" t="s">
        <v>342</v>
      </c>
      <c r="G223" s="233"/>
      <c r="H223" s="237">
        <v>183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140</v>
      </c>
      <c r="AU223" s="243" t="s">
        <v>83</v>
      </c>
      <c r="AV223" s="13" t="s">
        <v>83</v>
      </c>
      <c r="AW223" s="13" t="s">
        <v>30</v>
      </c>
      <c r="AX223" s="13" t="s">
        <v>73</v>
      </c>
      <c r="AY223" s="243" t="s">
        <v>132</v>
      </c>
    </row>
    <row r="224" s="13" customFormat="1">
      <c r="A224" s="13"/>
      <c r="B224" s="232"/>
      <c r="C224" s="233"/>
      <c r="D224" s="234" t="s">
        <v>140</v>
      </c>
      <c r="E224" s="235" t="s">
        <v>1</v>
      </c>
      <c r="F224" s="236" t="s">
        <v>148</v>
      </c>
      <c r="G224" s="233"/>
      <c r="H224" s="237">
        <v>8.4000000000000004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140</v>
      </c>
      <c r="AU224" s="243" t="s">
        <v>83</v>
      </c>
      <c r="AV224" s="13" t="s">
        <v>83</v>
      </c>
      <c r="AW224" s="13" t="s">
        <v>30</v>
      </c>
      <c r="AX224" s="13" t="s">
        <v>73</v>
      </c>
      <c r="AY224" s="243" t="s">
        <v>132</v>
      </c>
    </row>
    <row r="225" s="14" customFormat="1">
      <c r="A225" s="14"/>
      <c r="B225" s="244"/>
      <c r="C225" s="245"/>
      <c r="D225" s="234" t="s">
        <v>140</v>
      </c>
      <c r="E225" s="246" t="s">
        <v>1</v>
      </c>
      <c r="F225" s="247" t="s">
        <v>143</v>
      </c>
      <c r="G225" s="245"/>
      <c r="H225" s="248">
        <v>249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140</v>
      </c>
      <c r="AU225" s="254" t="s">
        <v>83</v>
      </c>
      <c r="AV225" s="14" t="s">
        <v>138</v>
      </c>
      <c r="AW225" s="14" t="s">
        <v>30</v>
      </c>
      <c r="AX225" s="14" t="s">
        <v>81</v>
      </c>
      <c r="AY225" s="254" t="s">
        <v>132</v>
      </c>
    </row>
    <row r="226" s="2" customFormat="1" ht="22.2" customHeight="1">
      <c r="A226" s="37"/>
      <c r="B226" s="38"/>
      <c r="C226" s="218" t="s">
        <v>343</v>
      </c>
      <c r="D226" s="218" t="s">
        <v>134</v>
      </c>
      <c r="E226" s="219" t="s">
        <v>344</v>
      </c>
      <c r="F226" s="220" t="s">
        <v>345</v>
      </c>
      <c r="G226" s="221" t="s">
        <v>137</v>
      </c>
      <c r="H226" s="222">
        <v>34.799999999999997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38</v>
      </c>
      <c r="O226" s="90"/>
      <c r="P226" s="228">
        <f>O226*H226</f>
        <v>0</v>
      </c>
      <c r="Q226" s="228">
        <v>0.345383</v>
      </c>
      <c r="R226" s="228">
        <f>Q226*H226</f>
        <v>12.019328399999999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138</v>
      </c>
      <c r="AT226" s="230" t="s">
        <v>134</v>
      </c>
      <c r="AU226" s="230" t="s">
        <v>83</v>
      </c>
      <c r="AY226" s="16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81</v>
      </c>
      <c r="BK226" s="231">
        <f>ROUND(I226*H226,2)</f>
        <v>0</v>
      </c>
      <c r="BL226" s="16" t="s">
        <v>138</v>
      </c>
      <c r="BM226" s="230" t="s">
        <v>346</v>
      </c>
    </row>
    <row r="227" s="13" customFormat="1">
      <c r="A227" s="13"/>
      <c r="B227" s="232"/>
      <c r="C227" s="233"/>
      <c r="D227" s="234" t="s">
        <v>140</v>
      </c>
      <c r="E227" s="235" t="s">
        <v>1</v>
      </c>
      <c r="F227" s="236" t="s">
        <v>147</v>
      </c>
      <c r="G227" s="233"/>
      <c r="H227" s="237">
        <v>26.399999999999999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140</v>
      </c>
      <c r="AU227" s="243" t="s">
        <v>83</v>
      </c>
      <c r="AV227" s="13" t="s">
        <v>83</v>
      </c>
      <c r="AW227" s="13" t="s">
        <v>30</v>
      </c>
      <c r="AX227" s="13" t="s">
        <v>73</v>
      </c>
      <c r="AY227" s="243" t="s">
        <v>132</v>
      </c>
    </row>
    <row r="228" s="13" customFormat="1">
      <c r="A228" s="13"/>
      <c r="B228" s="232"/>
      <c r="C228" s="233"/>
      <c r="D228" s="234" t="s">
        <v>140</v>
      </c>
      <c r="E228" s="235" t="s">
        <v>1</v>
      </c>
      <c r="F228" s="236" t="s">
        <v>148</v>
      </c>
      <c r="G228" s="233"/>
      <c r="H228" s="237">
        <v>8.4000000000000004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140</v>
      </c>
      <c r="AU228" s="243" t="s">
        <v>83</v>
      </c>
      <c r="AV228" s="13" t="s">
        <v>83</v>
      </c>
      <c r="AW228" s="13" t="s">
        <v>30</v>
      </c>
      <c r="AX228" s="13" t="s">
        <v>73</v>
      </c>
      <c r="AY228" s="243" t="s">
        <v>132</v>
      </c>
    </row>
    <row r="229" s="14" customFormat="1">
      <c r="A229" s="14"/>
      <c r="B229" s="244"/>
      <c r="C229" s="245"/>
      <c r="D229" s="234" t="s">
        <v>140</v>
      </c>
      <c r="E229" s="246" t="s">
        <v>1</v>
      </c>
      <c r="F229" s="247" t="s">
        <v>143</v>
      </c>
      <c r="G229" s="245"/>
      <c r="H229" s="248">
        <v>34.799999999999997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140</v>
      </c>
      <c r="AU229" s="254" t="s">
        <v>83</v>
      </c>
      <c r="AV229" s="14" t="s">
        <v>138</v>
      </c>
      <c r="AW229" s="14" t="s">
        <v>30</v>
      </c>
      <c r="AX229" s="14" t="s">
        <v>81</v>
      </c>
      <c r="AY229" s="254" t="s">
        <v>132</v>
      </c>
    </row>
    <row r="230" s="2" customFormat="1" ht="30" customHeight="1">
      <c r="A230" s="37"/>
      <c r="B230" s="38"/>
      <c r="C230" s="218" t="s">
        <v>347</v>
      </c>
      <c r="D230" s="218" t="s">
        <v>134</v>
      </c>
      <c r="E230" s="219" t="s">
        <v>348</v>
      </c>
      <c r="F230" s="220" t="s">
        <v>349</v>
      </c>
      <c r="G230" s="221" t="s">
        <v>137</v>
      </c>
      <c r="H230" s="222">
        <v>52.799999999999997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38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138</v>
      </c>
      <c r="AT230" s="230" t="s">
        <v>134</v>
      </c>
      <c r="AU230" s="230" t="s">
        <v>83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81</v>
      </c>
      <c r="BK230" s="231">
        <f>ROUND(I230*H230,2)</f>
        <v>0</v>
      </c>
      <c r="BL230" s="16" t="s">
        <v>138</v>
      </c>
      <c r="BM230" s="230" t="s">
        <v>350</v>
      </c>
    </row>
    <row r="231" s="13" customFormat="1">
      <c r="A231" s="13"/>
      <c r="B231" s="232"/>
      <c r="C231" s="233"/>
      <c r="D231" s="234" t="s">
        <v>140</v>
      </c>
      <c r="E231" s="235" t="s">
        <v>1</v>
      </c>
      <c r="F231" s="236" t="s">
        <v>351</v>
      </c>
      <c r="G231" s="233"/>
      <c r="H231" s="237">
        <v>52.799999999999997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140</v>
      </c>
      <c r="AU231" s="243" t="s">
        <v>83</v>
      </c>
      <c r="AV231" s="13" t="s">
        <v>83</v>
      </c>
      <c r="AW231" s="13" t="s">
        <v>30</v>
      </c>
      <c r="AX231" s="13" t="s">
        <v>81</v>
      </c>
      <c r="AY231" s="243" t="s">
        <v>132</v>
      </c>
    </row>
    <row r="232" s="12" customFormat="1" ht="22.8" customHeight="1">
      <c r="A232" s="12"/>
      <c r="B232" s="202"/>
      <c r="C232" s="203"/>
      <c r="D232" s="204" t="s">
        <v>72</v>
      </c>
      <c r="E232" s="216" t="s">
        <v>174</v>
      </c>
      <c r="F232" s="216" t="s">
        <v>352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SUM(P233:P271)</f>
        <v>0</v>
      </c>
      <c r="Q232" s="210"/>
      <c r="R232" s="211">
        <f>SUM(R233:R271)</f>
        <v>83.197740015999997</v>
      </c>
      <c r="S232" s="210"/>
      <c r="T232" s="212">
        <f>SUM(T233:T271)</f>
        <v>3.0720000000000001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81</v>
      </c>
      <c r="AT232" s="214" t="s">
        <v>72</v>
      </c>
      <c r="AU232" s="214" t="s">
        <v>81</v>
      </c>
      <c r="AY232" s="213" t="s">
        <v>132</v>
      </c>
      <c r="BK232" s="215">
        <f>SUM(BK233:BK271)</f>
        <v>0</v>
      </c>
    </row>
    <row r="233" s="2" customFormat="1" ht="22.2" customHeight="1">
      <c r="A233" s="37"/>
      <c r="B233" s="38"/>
      <c r="C233" s="218" t="s">
        <v>353</v>
      </c>
      <c r="D233" s="218" t="s">
        <v>134</v>
      </c>
      <c r="E233" s="219" t="s">
        <v>354</v>
      </c>
      <c r="F233" s="220" t="s">
        <v>355</v>
      </c>
      <c r="G233" s="221" t="s">
        <v>277</v>
      </c>
      <c r="H233" s="222">
        <v>125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38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138</v>
      </c>
      <c r="AT233" s="230" t="s">
        <v>134</v>
      </c>
      <c r="AU233" s="230" t="s">
        <v>83</v>
      </c>
      <c r="AY233" s="16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81</v>
      </c>
      <c r="BK233" s="231">
        <f>ROUND(I233*H233,2)</f>
        <v>0</v>
      </c>
      <c r="BL233" s="16" t="s">
        <v>138</v>
      </c>
      <c r="BM233" s="230" t="s">
        <v>356</v>
      </c>
    </row>
    <row r="234" s="2" customFormat="1" ht="14.4" customHeight="1">
      <c r="A234" s="37"/>
      <c r="B234" s="38"/>
      <c r="C234" s="255" t="s">
        <v>357</v>
      </c>
      <c r="D234" s="255" t="s">
        <v>227</v>
      </c>
      <c r="E234" s="256" t="s">
        <v>358</v>
      </c>
      <c r="F234" s="257" t="s">
        <v>359</v>
      </c>
      <c r="G234" s="258" t="s">
        <v>277</v>
      </c>
      <c r="H234" s="259">
        <v>128.75</v>
      </c>
      <c r="I234" s="260"/>
      <c r="J234" s="261">
        <f>ROUND(I234*H234,2)</f>
        <v>0</v>
      </c>
      <c r="K234" s="262"/>
      <c r="L234" s="263"/>
      <c r="M234" s="264" t="s">
        <v>1</v>
      </c>
      <c r="N234" s="265" t="s">
        <v>38</v>
      </c>
      <c r="O234" s="90"/>
      <c r="P234" s="228">
        <f>O234*H234</f>
        <v>0</v>
      </c>
      <c r="Q234" s="228">
        <v>0.00042999999999999999</v>
      </c>
      <c r="R234" s="228">
        <f>Q234*H234</f>
        <v>0.055362500000000002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174</v>
      </c>
      <c r="AT234" s="230" t="s">
        <v>227</v>
      </c>
      <c r="AU234" s="230" t="s">
        <v>83</v>
      </c>
      <c r="AY234" s="16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81</v>
      </c>
      <c r="BK234" s="231">
        <f>ROUND(I234*H234,2)</f>
        <v>0</v>
      </c>
      <c r="BL234" s="16" t="s">
        <v>138</v>
      </c>
      <c r="BM234" s="230" t="s">
        <v>360</v>
      </c>
    </row>
    <row r="235" s="13" customFormat="1">
      <c r="A235" s="13"/>
      <c r="B235" s="232"/>
      <c r="C235" s="233"/>
      <c r="D235" s="234" t="s">
        <v>140</v>
      </c>
      <c r="E235" s="235" t="s">
        <v>1</v>
      </c>
      <c r="F235" s="236" t="s">
        <v>361</v>
      </c>
      <c r="G235" s="233"/>
      <c r="H235" s="237">
        <v>128.75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140</v>
      </c>
      <c r="AU235" s="243" t="s">
        <v>83</v>
      </c>
      <c r="AV235" s="13" t="s">
        <v>83</v>
      </c>
      <c r="AW235" s="13" t="s">
        <v>30</v>
      </c>
      <c r="AX235" s="13" t="s">
        <v>81</v>
      </c>
      <c r="AY235" s="243" t="s">
        <v>132</v>
      </c>
    </row>
    <row r="236" s="2" customFormat="1" ht="30" customHeight="1">
      <c r="A236" s="37"/>
      <c r="B236" s="38"/>
      <c r="C236" s="218" t="s">
        <v>362</v>
      </c>
      <c r="D236" s="218" t="s">
        <v>134</v>
      </c>
      <c r="E236" s="219" t="s">
        <v>363</v>
      </c>
      <c r="F236" s="220" t="s">
        <v>364</v>
      </c>
      <c r="G236" s="221" t="s">
        <v>277</v>
      </c>
      <c r="H236" s="222">
        <v>416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38</v>
      </c>
      <c r="O236" s="90"/>
      <c r="P236" s="228">
        <f>O236*H236</f>
        <v>0</v>
      </c>
      <c r="Q236" s="228">
        <v>1.1E-05</v>
      </c>
      <c r="R236" s="228">
        <f>Q236*H236</f>
        <v>0.0045760000000000002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138</v>
      </c>
      <c r="AT236" s="230" t="s">
        <v>134</v>
      </c>
      <c r="AU236" s="230" t="s">
        <v>83</v>
      </c>
      <c r="AY236" s="16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81</v>
      </c>
      <c r="BK236" s="231">
        <f>ROUND(I236*H236,2)</f>
        <v>0</v>
      </c>
      <c r="BL236" s="16" t="s">
        <v>138</v>
      </c>
      <c r="BM236" s="230" t="s">
        <v>365</v>
      </c>
    </row>
    <row r="237" s="13" customFormat="1">
      <c r="A237" s="13"/>
      <c r="B237" s="232"/>
      <c r="C237" s="233"/>
      <c r="D237" s="234" t="s">
        <v>140</v>
      </c>
      <c r="E237" s="235" t="s">
        <v>1</v>
      </c>
      <c r="F237" s="236" t="s">
        <v>366</v>
      </c>
      <c r="G237" s="233"/>
      <c r="H237" s="237">
        <v>416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140</v>
      </c>
      <c r="AU237" s="243" t="s">
        <v>83</v>
      </c>
      <c r="AV237" s="13" t="s">
        <v>83</v>
      </c>
      <c r="AW237" s="13" t="s">
        <v>30</v>
      </c>
      <c r="AX237" s="13" t="s">
        <v>81</v>
      </c>
      <c r="AY237" s="243" t="s">
        <v>132</v>
      </c>
    </row>
    <row r="238" s="2" customFormat="1" ht="14.4" customHeight="1">
      <c r="A238" s="37"/>
      <c r="B238" s="38"/>
      <c r="C238" s="255" t="s">
        <v>367</v>
      </c>
      <c r="D238" s="255" t="s">
        <v>227</v>
      </c>
      <c r="E238" s="256" t="s">
        <v>368</v>
      </c>
      <c r="F238" s="257" t="s">
        <v>369</v>
      </c>
      <c r="G238" s="258" t="s">
        <v>277</v>
      </c>
      <c r="H238" s="259">
        <v>428.48000000000002</v>
      </c>
      <c r="I238" s="260"/>
      <c r="J238" s="261">
        <f>ROUND(I238*H238,2)</f>
        <v>0</v>
      </c>
      <c r="K238" s="262"/>
      <c r="L238" s="263"/>
      <c r="M238" s="264" t="s">
        <v>1</v>
      </c>
      <c r="N238" s="265" t="s">
        <v>38</v>
      </c>
      <c r="O238" s="90"/>
      <c r="P238" s="228">
        <f>O238*H238</f>
        <v>0</v>
      </c>
      <c r="Q238" s="228">
        <v>0.0026700000000000001</v>
      </c>
      <c r="R238" s="228">
        <f>Q238*H238</f>
        <v>1.1440416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174</v>
      </c>
      <c r="AT238" s="230" t="s">
        <v>227</v>
      </c>
      <c r="AU238" s="230" t="s">
        <v>83</v>
      </c>
      <c r="AY238" s="16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81</v>
      </c>
      <c r="BK238" s="231">
        <f>ROUND(I238*H238,2)</f>
        <v>0</v>
      </c>
      <c r="BL238" s="16" t="s">
        <v>138</v>
      </c>
      <c r="BM238" s="230" t="s">
        <v>370</v>
      </c>
    </row>
    <row r="239" s="13" customFormat="1">
      <c r="A239" s="13"/>
      <c r="B239" s="232"/>
      <c r="C239" s="233"/>
      <c r="D239" s="234" t="s">
        <v>140</v>
      </c>
      <c r="E239" s="235" t="s">
        <v>1</v>
      </c>
      <c r="F239" s="236" t="s">
        <v>371</v>
      </c>
      <c r="G239" s="233"/>
      <c r="H239" s="237">
        <v>428.48000000000002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140</v>
      </c>
      <c r="AU239" s="243" t="s">
        <v>83</v>
      </c>
      <c r="AV239" s="13" t="s">
        <v>83</v>
      </c>
      <c r="AW239" s="13" t="s">
        <v>30</v>
      </c>
      <c r="AX239" s="13" t="s">
        <v>81</v>
      </c>
      <c r="AY239" s="243" t="s">
        <v>132</v>
      </c>
    </row>
    <row r="240" s="2" customFormat="1" ht="30" customHeight="1">
      <c r="A240" s="37"/>
      <c r="B240" s="38"/>
      <c r="C240" s="218" t="s">
        <v>372</v>
      </c>
      <c r="D240" s="218" t="s">
        <v>134</v>
      </c>
      <c r="E240" s="219" t="s">
        <v>373</v>
      </c>
      <c r="F240" s="220" t="s">
        <v>374</v>
      </c>
      <c r="G240" s="221" t="s">
        <v>277</v>
      </c>
      <c r="H240" s="222">
        <v>17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38</v>
      </c>
      <c r="O240" s="90"/>
      <c r="P240" s="228">
        <f>O240*H240</f>
        <v>0</v>
      </c>
      <c r="Q240" s="228">
        <v>1.2999999999999999E-05</v>
      </c>
      <c r="R240" s="228">
        <f>Q240*H240</f>
        <v>0.00022099999999999998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138</v>
      </c>
      <c r="AT240" s="230" t="s">
        <v>134</v>
      </c>
      <c r="AU240" s="230" t="s">
        <v>83</v>
      </c>
      <c r="AY240" s="16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81</v>
      </c>
      <c r="BK240" s="231">
        <f>ROUND(I240*H240,2)</f>
        <v>0</v>
      </c>
      <c r="BL240" s="16" t="s">
        <v>138</v>
      </c>
      <c r="BM240" s="230" t="s">
        <v>375</v>
      </c>
    </row>
    <row r="241" s="2" customFormat="1" ht="14.4" customHeight="1">
      <c r="A241" s="37"/>
      <c r="B241" s="38"/>
      <c r="C241" s="255" t="s">
        <v>376</v>
      </c>
      <c r="D241" s="255" t="s">
        <v>227</v>
      </c>
      <c r="E241" s="256" t="s">
        <v>377</v>
      </c>
      <c r="F241" s="257" t="s">
        <v>378</v>
      </c>
      <c r="G241" s="258" t="s">
        <v>277</v>
      </c>
      <c r="H241" s="259">
        <v>17.510000000000002</v>
      </c>
      <c r="I241" s="260"/>
      <c r="J241" s="261">
        <f>ROUND(I241*H241,2)</f>
        <v>0</v>
      </c>
      <c r="K241" s="262"/>
      <c r="L241" s="263"/>
      <c r="M241" s="264" t="s">
        <v>1</v>
      </c>
      <c r="N241" s="265" t="s">
        <v>38</v>
      </c>
      <c r="O241" s="90"/>
      <c r="P241" s="228">
        <f>O241*H241</f>
        <v>0</v>
      </c>
      <c r="Q241" s="228">
        <v>0.0042599999999999999</v>
      </c>
      <c r="R241" s="228">
        <f>Q241*H241</f>
        <v>0.074592600000000009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174</v>
      </c>
      <c r="AT241" s="230" t="s">
        <v>227</v>
      </c>
      <c r="AU241" s="230" t="s">
        <v>83</v>
      </c>
      <c r="AY241" s="16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81</v>
      </c>
      <c r="BK241" s="231">
        <f>ROUND(I241*H241,2)</f>
        <v>0</v>
      </c>
      <c r="BL241" s="16" t="s">
        <v>138</v>
      </c>
      <c r="BM241" s="230" t="s">
        <v>379</v>
      </c>
    </row>
    <row r="242" s="13" customFormat="1">
      <c r="A242" s="13"/>
      <c r="B242" s="232"/>
      <c r="C242" s="233"/>
      <c r="D242" s="234" t="s">
        <v>140</v>
      </c>
      <c r="E242" s="235" t="s">
        <v>1</v>
      </c>
      <c r="F242" s="236" t="s">
        <v>380</v>
      </c>
      <c r="G242" s="233"/>
      <c r="H242" s="237">
        <v>17.510000000000002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140</v>
      </c>
      <c r="AU242" s="243" t="s">
        <v>83</v>
      </c>
      <c r="AV242" s="13" t="s">
        <v>83</v>
      </c>
      <c r="AW242" s="13" t="s">
        <v>30</v>
      </c>
      <c r="AX242" s="13" t="s">
        <v>81</v>
      </c>
      <c r="AY242" s="243" t="s">
        <v>132</v>
      </c>
    </row>
    <row r="243" s="2" customFormat="1" ht="30" customHeight="1">
      <c r="A243" s="37"/>
      <c r="B243" s="38"/>
      <c r="C243" s="218" t="s">
        <v>381</v>
      </c>
      <c r="D243" s="218" t="s">
        <v>134</v>
      </c>
      <c r="E243" s="219" t="s">
        <v>382</v>
      </c>
      <c r="F243" s="220" t="s">
        <v>383</v>
      </c>
      <c r="G243" s="221" t="s">
        <v>270</v>
      </c>
      <c r="H243" s="222">
        <v>18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38</v>
      </c>
      <c r="O243" s="90"/>
      <c r="P243" s="228">
        <f>O243*H243</f>
        <v>0</v>
      </c>
      <c r="Q243" s="228">
        <v>3.7500000000000001E-06</v>
      </c>
      <c r="R243" s="228">
        <f>Q243*H243</f>
        <v>6.7500000000000001E-05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138</v>
      </c>
      <c r="AT243" s="230" t="s">
        <v>134</v>
      </c>
      <c r="AU243" s="230" t="s">
        <v>83</v>
      </c>
      <c r="AY243" s="16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81</v>
      </c>
      <c r="BK243" s="231">
        <f>ROUND(I243*H243,2)</f>
        <v>0</v>
      </c>
      <c r="BL243" s="16" t="s">
        <v>138</v>
      </c>
      <c r="BM243" s="230" t="s">
        <v>384</v>
      </c>
    </row>
    <row r="244" s="2" customFormat="1" ht="14.4" customHeight="1">
      <c r="A244" s="37"/>
      <c r="B244" s="38"/>
      <c r="C244" s="255" t="s">
        <v>385</v>
      </c>
      <c r="D244" s="255" t="s">
        <v>227</v>
      </c>
      <c r="E244" s="256" t="s">
        <v>386</v>
      </c>
      <c r="F244" s="257" t="s">
        <v>387</v>
      </c>
      <c r="G244" s="258" t="s">
        <v>270</v>
      </c>
      <c r="H244" s="259">
        <v>18</v>
      </c>
      <c r="I244" s="260"/>
      <c r="J244" s="261">
        <f>ROUND(I244*H244,2)</f>
        <v>0</v>
      </c>
      <c r="K244" s="262"/>
      <c r="L244" s="263"/>
      <c r="M244" s="264" t="s">
        <v>1</v>
      </c>
      <c r="N244" s="265" t="s">
        <v>38</v>
      </c>
      <c r="O244" s="90"/>
      <c r="P244" s="228">
        <f>O244*H244</f>
        <v>0</v>
      </c>
      <c r="Q244" s="228">
        <v>0.00064999999999999997</v>
      </c>
      <c r="R244" s="228">
        <f>Q244*H244</f>
        <v>0.011699999999999999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174</v>
      </c>
      <c r="AT244" s="230" t="s">
        <v>227</v>
      </c>
      <c r="AU244" s="230" t="s">
        <v>83</v>
      </c>
      <c r="AY244" s="16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81</v>
      </c>
      <c r="BK244" s="231">
        <f>ROUND(I244*H244,2)</f>
        <v>0</v>
      </c>
      <c r="BL244" s="16" t="s">
        <v>138</v>
      </c>
      <c r="BM244" s="230" t="s">
        <v>388</v>
      </c>
    </row>
    <row r="245" s="2" customFormat="1" ht="22.2" customHeight="1">
      <c r="A245" s="37"/>
      <c r="B245" s="38"/>
      <c r="C245" s="218" t="s">
        <v>389</v>
      </c>
      <c r="D245" s="218" t="s">
        <v>134</v>
      </c>
      <c r="E245" s="219" t="s">
        <v>390</v>
      </c>
      <c r="F245" s="220" t="s">
        <v>391</v>
      </c>
      <c r="G245" s="221" t="s">
        <v>270</v>
      </c>
      <c r="H245" s="222">
        <v>7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38</v>
      </c>
      <c r="O245" s="90"/>
      <c r="P245" s="228">
        <f>O245*H245</f>
        <v>0</v>
      </c>
      <c r="Q245" s="228">
        <v>7.5000000000000002E-06</v>
      </c>
      <c r="R245" s="228">
        <f>Q245*H245</f>
        <v>5.2500000000000002E-05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138</v>
      </c>
      <c r="AT245" s="230" t="s">
        <v>134</v>
      </c>
      <c r="AU245" s="230" t="s">
        <v>83</v>
      </c>
      <c r="AY245" s="16" t="s">
        <v>132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81</v>
      </c>
      <c r="BK245" s="231">
        <f>ROUND(I245*H245,2)</f>
        <v>0</v>
      </c>
      <c r="BL245" s="16" t="s">
        <v>138</v>
      </c>
      <c r="BM245" s="230" t="s">
        <v>392</v>
      </c>
    </row>
    <row r="246" s="2" customFormat="1" ht="14.4" customHeight="1">
      <c r="A246" s="37"/>
      <c r="B246" s="38"/>
      <c r="C246" s="255" t="s">
        <v>393</v>
      </c>
      <c r="D246" s="255" t="s">
        <v>227</v>
      </c>
      <c r="E246" s="256" t="s">
        <v>394</v>
      </c>
      <c r="F246" s="257" t="s">
        <v>395</v>
      </c>
      <c r="G246" s="258" t="s">
        <v>270</v>
      </c>
      <c r="H246" s="259">
        <v>7</v>
      </c>
      <c r="I246" s="260"/>
      <c r="J246" s="261">
        <f>ROUND(I246*H246,2)</f>
        <v>0</v>
      </c>
      <c r="K246" s="262"/>
      <c r="L246" s="263"/>
      <c r="M246" s="264" t="s">
        <v>1</v>
      </c>
      <c r="N246" s="265" t="s">
        <v>38</v>
      </c>
      <c r="O246" s="90"/>
      <c r="P246" s="228">
        <f>O246*H246</f>
        <v>0</v>
      </c>
      <c r="Q246" s="228">
        <v>0.0015399999999999999</v>
      </c>
      <c r="R246" s="228">
        <f>Q246*H246</f>
        <v>0.01078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174</v>
      </c>
      <c r="AT246" s="230" t="s">
        <v>227</v>
      </c>
      <c r="AU246" s="230" t="s">
        <v>83</v>
      </c>
      <c r="AY246" s="16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81</v>
      </c>
      <c r="BK246" s="231">
        <f>ROUND(I246*H246,2)</f>
        <v>0</v>
      </c>
      <c r="BL246" s="16" t="s">
        <v>138</v>
      </c>
      <c r="BM246" s="230" t="s">
        <v>396</v>
      </c>
    </row>
    <row r="247" s="2" customFormat="1" ht="22.2" customHeight="1">
      <c r="A247" s="37"/>
      <c r="B247" s="38"/>
      <c r="C247" s="218" t="s">
        <v>397</v>
      </c>
      <c r="D247" s="218" t="s">
        <v>134</v>
      </c>
      <c r="E247" s="219" t="s">
        <v>398</v>
      </c>
      <c r="F247" s="220" t="s">
        <v>399</v>
      </c>
      <c r="G247" s="221" t="s">
        <v>177</v>
      </c>
      <c r="H247" s="222">
        <v>1.6000000000000001</v>
      </c>
      <c r="I247" s="223"/>
      <c r="J247" s="224">
        <f>ROUND(I247*H247,2)</f>
        <v>0</v>
      </c>
      <c r="K247" s="225"/>
      <c r="L247" s="43"/>
      <c r="M247" s="226" t="s">
        <v>1</v>
      </c>
      <c r="N247" s="227" t="s">
        <v>38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1.9199999999999999</v>
      </c>
      <c r="T247" s="229">
        <f>S247*H247</f>
        <v>3.0720000000000001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138</v>
      </c>
      <c r="AT247" s="230" t="s">
        <v>134</v>
      </c>
      <c r="AU247" s="230" t="s">
        <v>83</v>
      </c>
      <c r="AY247" s="16" t="s">
        <v>132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81</v>
      </c>
      <c r="BK247" s="231">
        <f>ROUND(I247*H247,2)</f>
        <v>0</v>
      </c>
      <c r="BL247" s="16" t="s">
        <v>138</v>
      </c>
      <c r="BM247" s="230" t="s">
        <v>400</v>
      </c>
    </row>
    <row r="248" s="13" customFormat="1">
      <c r="A248" s="13"/>
      <c r="B248" s="232"/>
      <c r="C248" s="233"/>
      <c r="D248" s="234" t="s">
        <v>140</v>
      </c>
      <c r="E248" s="235" t="s">
        <v>1</v>
      </c>
      <c r="F248" s="236" t="s">
        <v>401</v>
      </c>
      <c r="G248" s="233"/>
      <c r="H248" s="237">
        <v>1.6000000000000001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140</v>
      </c>
      <c r="AU248" s="243" t="s">
        <v>83</v>
      </c>
      <c r="AV248" s="13" t="s">
        <v>83</v>
      </c>
      <c r="AW248" s="13" t="s">
        <v>30</v>
      </c>
      <c r="AX248" s="13" t="s">
        <v>81</v>
      </c>
      <c r="AY248" s="243" t="s">
        <v>132</v>
      </c>
    </row>
    <row r="249" s="2" customFormat="1" ht="22.2" customHeight="1">
      <c r="A249" s="37"/>
      <c r="B249" s="38"/>
      <c r="C249" s="218" t="s">
        <v>402</v>
      </c>
      <c r="D249" s="218" t="s">
        <v>134</v>
      </c>
      <c r="E249" s="219" t="s">
        <v>403</v>
      </c>
      <c r="F249" s="220" t="s">
        <v>404</v>
      </c>
      <c r="G249" s="221" t="s">
        <v>277</v>
      </c>
      <c r="H249" s="222">
        <v>125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38</v>
      </c>
      <c r="O249" s="90"/>
      <c r="P249" s="228">
        <f>O249*H249</f>
        <v>0</v>
      </c>
      <c r="Q249" s="228">
        <v>1.6999999999999999E-07</v>
      </c>
      <c r="R249" s="228">
        <f>Q249*H249</f>
        <v>2.1249999999999998E-05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138</v>
      </c>
      <c r="AT249" s="230" t="s">
        <v>134</v>
      </c>
      <c r="AU249" s="230" t="s">
        <v>83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81</v>
      </c>
      <c r="BK249" s="231">
        <f>ROUND(I249*H249,2)</f>
        <v>0</v>
      </c>
      <c r="BL249" s="16" t="s">
        <v>138</v>
      </c>
      <c r="BM249" s="230" t="s">
        <v>405</v>
      </c>
    </row>
    <row r="250" s="2" customFormat="1" ht="14.4" customHeight="1">
      <c r="A250" s="37"/>
      <c r="B250" s="38"/>
      <c r="C250" s="218" t="s">
        <v>406</v>
      </c>
      <c r="D250" s="218" t="s">
        <v>134</v>
      </c>
      <c r="E250" s="219" t="s">
        <v>407</v>
      </c>
      <c r="F250" s="220" t="s">
        <v>408</v>
      </c>
      <c r="G250" s="221" t="s">
        <v>277</v>
      </c>
      <c r="H250" s="222">
        <v>125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38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138</v>
      </c>
      <c r="AT250" s="230" t="s">
        <v>134</v>
      </c>
      <c r="AU250" s="230" t="s">
        <v>83</v>
      </c>
      <c r="AY250" s="16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81</v>
      </c>
      <c r="BK250" s="231">
        <f>ROUND(I250*H250,2)</f>
        <v>0</v>
      </c>
      <c r="BL250" s="16" t="s">
        <v>138</v>
      </c>
      <c r="BM250" s="230" t="s">
        <v>409</v>
      </c>
    </row>
    <row r="251" s="2" customFormat="1" ht="22.2" customHeight="1">
      <c r="A251" s="37"/>
      <c r="B251" s="38"/>
      <c r="C251" s="218" t="s">
        <v>410</v>
      </c>
      <c r="D251" s="218" t="s">
        <v>134</v>
      </c>
      <c r="E251" s="219" t="s">
        <v>411</v>
      </c>
      <c r="F251" s="220" t="s">
        <v>412</v>
      </c>
      <c r="G251" s="221" t="s">
        <v>270</v>
      </c>
      <c r="H251" s="222">
        <v>1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38</v>
      </c>
      <c r="O251" s="90"/>
      <c r="P251" s="228">
        <f>O251*H251</f>
        <v>0</v>
      </c>
      <c r="Q251" s="228">
        <v>0.45937290600000003</v>
      </c>
      <c r="R251" s="228">
        <f>Q251*H251</f>
        <v>0.45937290600000003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138</v>
      </c>
      <c r="AT251" s="230" t="s">
        <v>134</v>
      </c>
      <c r="AU251" s="230" t="s">
        <v>83</v>
      </c>
      <c r="AY251" s="16" t="s">
        <v>132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81</v>
      </c>
      <c r="BK251" s="231">
        <f>ROUND(I251*H251,2)</f>
        <v>0</v>
      </c>
      <c r="BL251" s="16" t="s">
        <v>138</v>
      </c>
      <c r="BM251" s="230" t="s">
        <v>413</v>
      </c>
    </row>
    <row r="252" s="2" customFormat="1" ht="30" customHeight="1">
      <c r="A252" s="37"/>
      <c r="B252" s="38"/>
      <c r="C252" s="218" t="s">
        <v>414</v>
      </c>
      <c r="D252" s="218" t="s">
        <v>134</v>
      </c>
      <c r="E252" s="219" t="s">
        <v>415</v>
      </c>
      <c r="F252" s="220" t="s">
        <v>416</v>
      </c>
      <c r="G252" s="221" t="s">
        <v>270</v>
      </c>
      <c r="H252" s="222">
        <v>15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38</v>
      </c>
      <c r="O252" s="90"/>
      <c r="P252" s="228">
        <f>O252*H252</f>
        <v>0</v>
      </c>
      <c r="Q252" s="228">
        <v>2.1167649439999998</v>
      </c>
      <c r="R252" s="228">
        <f>Q252*H252</f>
        <v>31.751474159999997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138</v>
      </c>
      <c r="AT252" s="230" t="s">
        <v>134</v>
      </c>
      <c r="AU252" s="230" t="s">
        <v>83</v>
      </c>
      <c r="AY252" s="16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81</v>
      </c>
      <c r="BK252" s="231">
        <f>ROUND(I252*H252,2)</f>
        <v>0</v>
      </c>
      <c r="BL252" s="16" t="s">
        <v>138</v>
      </c>
      <c r="BM252" s="230" t="s">
        <v>417</v>
      </c>
    </row>
    <row r="253" s="2" customFormat="1" ht="22.2" customHeight="1">
      <c r="A253" s="37"/>
      <c r="B253" s="38"/>
      <c r="C253" s="255" t="s">
        <v>418</v>
      </c>
      <c r="D253" s="255" t="s">
        <v>227</v>
      </c>
      <c r="E253" s="256" t="s">
        <v>419</v>
      </c>
      <c r="F253" s="257" t="s">
        <v>420</v>
      </c>
      <c r="G253" s="258" t="s">
        <v>270</v>
      </c>
      <c r="H253" s="259">
        <v>16</v>
      </c>
      <c r="I253" s="260"/>
      <c r="J253" s="261">
        <f>ROUND(I253*H253,2)</f>
        <v>0</v>
      </c>
      <c r="K253" s="262"/>
      <c r="L253" s="263"/>
      <c r="M253" s="264" t="s">
        <v>1</v>
      </c>
      <c r="N253" s="265" t="s">
        <v>38</v>
      </c>
      <c r="O253" s="90"/>
      <c r="P253" s="228">
        <f>O253*H253</f>
        <v>0</v>
      </c>
      <c r="Q253" s="228">
        <v>0.54800000000000004</v>
      </c>
      <c r="R253" s="228">
        <f>Q253*H253</f>
        <v>8.7680000000000007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174</v>
      </c>
      <c r="AT253" s="230" t="s">
        <v>227</v>
      </c>
      <c r="AU253" s="230" t="s">
        <v>83</v>
      </c>
      <c r="AY253" s="16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81</v>
      </c>
      <c r="BK253" s="231">
        <f>ROUND(I253*H253,2)</f>
        <v>0</v>
      </c>
      <c r="BL253" s="16" t="s">
        <v>138</v>
      </c>
      <c r="BM253" s="230" t="s">
        <v>421</v>
      </c>
    </row>
    <row r="254" s="2" customFormat="1" ht="22.2" customHeight="1">
      <c r="A254" s="37"/>
      <c r="B254" s="38"/>
      <c r="C254" s="255" t="s">
        <v>422</v>
      </c>
      <c r="D254" s="255" t="s">
        <v>227</v>
      </c>
      <c r="E254" s="256" t="s">
        <v>423</v>
      </c>
      <c r="F254" s="257" t="s">
        <v>424</v>
      </c>
      <c r="G254" s="258" t="s">
        <v>270</v>
      </c>
      <c r="H254" s="259">
        <v>1</v>
      </c>
      <c r="I254" s="260"/>
      <c r="J254" s="261">
        <f>ROUND(I254*H254,2)</f>
        <v>0</v>
      </c>
      <c r="K254" s="262"/>
      <c r="L254" s="263"/>
      <c r="M254" s="264" t="s">
        <v>1</v>
      </c>
      <c r="N254" s="265" t="s">
        <v>38</v>
      </c>
      <c r="O254" s="90"/>
      <c r="P254" s="228">
        <f>O254*H254</f>
        <v>0</v>
      </c>
      <c r="Q254" s="228">
        <v>0.52100000000000002</v>
      </c>
      <c r="R254" s="228">
        <f>Q254*H254</f>
        <v>0.52100000000000002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174</v>
      </c>
      <c r="AT254" s="230" t="s">
        <v>227</v>
      </c>
      <c r="AU254" s="230" t="s">
        <v>83</v>
      </c>
      <c r="AY254" s="16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81</v>
      </c>
      <c r="BK254" s="231">
        <f>ROUND(I254*H254,2)</f>
        <v>0</v>
      </c>
      <c r="BL254" s="16" t="s">
        <v>138</v>
      </c>
      <c r="BM254" s="230" t="s">
        <v>425</v>
      </c>
    </row>
    <row r="255" s="2" customFormat="1" ht="22.2" customHeight="1">
      <c r="A255" s="37"/>
      <c r="B255" s="38"/>
      <c r="C255" s="255" t="s">
        <v>426</v>
      </c>
      <c r="D255" s="255" t="s">
        <v>227</v>
      </c>
      <c r="E255" s="256" t="s">
        <v>427</v>
      </c>
      <c r="F255" s="257" t="s">
        <v>428</v>
      </c>
      <c r="G255" s="258" t="s">
        <v>270</v>
      </c>
      <c r="H255" s="259">
        <v>2</v>
      </c>
      <c r="I255" s="260"/>
      <c r="J255" s="261">
        <f>ROUND(I255*H255,2)</f>
        <v>0</v>
      </c>
      <c r="K255" s="262"/>
      <c r="L255" s="263"/>
      <c r="M255" s="264" t="s">
        <v>1</v>
      </c>
      <c r="N255" s="265" t="s">
        <v>38</v>
      </c>
      <c r="O255" s="90"/>
      <c r="P255" s="228">
        <f>O255*H255</f>
        <v>0</v>
      </c>
      <c r="Q255" s="228">
        <v>0.254</v>
      </c>
      <c r="R255" s="228">
        <f>Q255*H255</f>
        <v>0.50800000000000001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174</v>
      </c>
      <c r="AT255" s="230" t="s">
        <v>227</v>
      </c>
      <c r="AU255" s="230" t="s">
        <v>83</v>
      </c>
      <c r="AY255" s="16" t="s">
        <v>132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81</v>
      </c>
      <c r="BK255" s="231">
        <f>ROUND(I255*H255,2)</f>
        <v>0</v>
      </c>
      <c r="BL255" s="16" t="s">
        <v>138</v>
      </c>
      <c r="BM255" s="230" t="s">
        <v>429</v>
      </c>
    </row>
    <row r="256" s="2" customFormat="1" ht="22.2" customHeight="1">
      <c r="A256" s="37"/>
      <c r="B256" s="38"/>
      <c r="C256" s="255" t="s">
        <v>430</v>
      </c>
      <c r="D256" s="255" t="s">
        <v>227</v>
      </c>
      <c r="E256" s="256" t="s">
        <v>431</v>
      </c>
      <c r="F256" s="257" t="s">
        <v>432</v>
      </c>
      <c r="G256" s="258" t="s">
        <v>270</v>
      </c>
      <c r="H256" s="259">
        <v>8</v>
      </c>
      <c r="I256" s="260"/>
      <c r="J256" s="261">
        <f>ROUND(I256*H256,2)</f>
        <v>0</v>
      </c>
      <c r="K256" s="262"/>
      <c r="L256" s="263"/>
      <c r="M256" s="264" t="s">
        <v>1</v>
      </c>
      <c r="N256" s="265" t="s">
        <v>38</v>
      </c>
      <c r="O256" s="90"/>
      <c r="P256" s="228">
        <f>O256*H256</f>
        <v>0</v>
      </c>
      <c r="Q256" s="228">
        <v>0.50600000000000001</v>
      </c>
      <c r="R256" s="228">
        <f>Q256*H256</f>
        <v>4.048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174</v>
      </c>
      <c r="AT256" s="230" t="s">
        <v>227</v>
      </c>
      <c r="AU256" s="230" t="s">
        <v>83</v>
      </c>
      <c r="AY256" s="16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81</v>
      </c>
      <c r="BK256" s="231">
        <f>ROUND(I256*H256,2)</f>
        <v>0</v>
      </c>
      <c r="BL256" s="16" t="s">
        <v>138</v>
      </c>
      <c r="BM256" s="230" t="s">
        <v>433</v>
      </c>
    </row>
    <row r="257" s="2" customFormat="1" ht="22.2" customHeight="1">
      <c r="A257" s="37"/>
      <c r="B257" s="38"/>
      <c r="C257" s="255" t="s">
        <v>434</v>
      </c>
      <c r="D257" s="255" t="s">
        <v>227</v>
      </c>
      <c r="E257" s="256" t="s">
        <v>435</v>
      </c>
      <c r="F257" s="257" t="s">
        <v>436</v>
      </c>
      <c r="G257" s="258" t="s">
        <v>270</v>
      </c>
      <c r="H257" s="259">
        <v>2</v>
      </c>
      <c r="I257" s="260"/>
      <c r="J257" s="261">
        <f>ROUND(I257*H257,2)</f>
        <v>0</v>
      </c>
      <c r="K257" s="262"/>
      <c r="L257" s="263"/>
      <c r="M257" s="264" t="s">
        <v>1</v>
      </c>
      <c r="N257" s="265" t="s">
        <v>38</v>
      </c>
      <c r="O257" s="90"/>
      <c r="P257" s="228">
        <f>O257*H257</f>
        <v>0</v>
      </c>
      <c r="Q257" s="228">
        <v>1.0129999999999999</v>
      </c>
      <c r="R257" s="228">
        <f>Q257*H257</f>
        <v>2.0259999999999998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174</v>
      </c>
      <c r="AT257" s="230" t="s">
        <v>227</v>
      </c>
      <c r="AU257" s="230" t="s">
        <v>83</v>
      </c>
      <c r="AY257" s="16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81</v>
      </c>
      <c r="BK257" s="231">
        <f>ROUND(I257*H257,2)</f>
        <v>0</v>
      </c>
      <c r="BL257" s="16" t="s">
        <v>138</v>
      </c>
      <c r="BM257" s="230" t="s">
        <v>437</v>
      </c>
    </row>
    <row r="258" s="2" customFormat="1" ht="14.4" customHeight="1">
      <c r="A258" s="37"/>
      <c r="B258" s="38"/>
      <c r="C258" s="255" t="s">
        <v>438</v>
      </c>
      <c r="D258" s="255" t="s">
        <v>227</v>
      </c>
      <c r="E258" s="256" t="s">
        <v>439</v>
      </c>
      <c r="F258" s="257" t="s">
        <v>440</v>
      </c>
      <c r="G258" s="258" t="s">
        <v>270</v>
      </c>
      <c r="H258" s="259">
        <v>30</v>
      </c>
      <c r="I258" s="260"/>
      <c r="J258" s="261">
        <f>ROUND(I258*H258,2)</f>
        <v>0</v>
      </c>
      <c r="K258" s="262"/>
      <c r="L258" s="263"/>
      <c r="M258" s="264" t="s">
        <v>1</v>
      </c>
      <c r="N258" s="265" t="s">
        <v>38</v>
      </c>
      <c r="O258" s="90"/>
      <c r="P258" s="228">
        <f>O258*H258</f>
        <v>0</v>
      </c>
      <c r="Q258" s="228">
        <v>0.002</v>
      </c>
      <c r="R258" s="228">
        <f>Q258*H258</f>
        <v>0.059999999999999998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174</v>
      </c>
      <c r="AT258" s="230" t="s">
        <v>227</v>
      </c>
      <c r="AU258" s="230" t="s">
        <v>83</v>
      </c>
      <c r="AY258" s="16" t="s">
        <v>132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81</v>
      </c>
      <c r="BK258" s="231">
        <f>ROUND(I258*H258,2)</f>
        <v>0</v>
      </c>
      <c r="BL258" s="16" t="s">
        <v>138</v>
      </c>
      <c r="BM258" s="230" t="s">
        <v>441</v>
      </c>
    </row>
    <row r="259" s="2" customFormat="1" ht="22.2" customHeight="1">
      <c r="A259" s="37"/>
      <c r="B259" s="38"/>
      <c r="C259" s="255" t="s">
        <v>442</v>
      </c>
      <c r="D259" s="255" t="s">
        <v>227</v>
      </c>
      <c r="E259" s="256" t="s">
        <v>443</v>
      </c>
      <c r="F259" s="257" t="s">
        <v>444</v>
      </c>
      <c r="G259" s="258" t="s">
        <v>270</v>
      </c>
      <c r="H259" s="259">
        <v>14</v>
      </c>
      <c r="I259" s="260"/>
      <c r="J259" s="261">
        <f>ROUND(I259*H259,2)</f>
        <v>0</v>
      </c>
      <c r="K259" s="262"/>
      <c r="L259" s="263"/>
      <c r="M259" s="264" t="s">
        <v>1</v>
      </c>
      <c r="N259" s="265" t="s">
        <v>38</v>
      </c>
      <c r="O259" s="90"/>
      <c r="P259" s="228">
        <f>O259*H259</f>
        <v>0</v>
      </c>
      <c r="Q259" s="228">
        <v>1.363</v>
      </c>
      <c r="R259" s="228">
        <f>Q259*H259</f>
        <v>19.082000000000001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174</v>
      </c>
      <c r="AT259" s="230" t="s">
        <v>227</v>
      </c>
      <c r="AU259" s="230" t="s">
        <v>83</v>
      </c>
      <c r="AY259" s="16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81</v>
      </c>
      <c r="BK259" s="231">
        <f>ROUND(I259*H259,2)</f>
        <v>0</v>
      </c>
      <c r="BL259" s="16" t="s">
        <v>138</v>
      </c>
      <c r="BM259" s="230" t="s">
        <v>445</v>
      </c>
    </row>
    <row r="260" s="2" customFormat="1" ht="14.4" customHeight="1">
      <c r="A260" s="37"/>
      <c r="B260" s="38"/>
      <c r="C260" s="255" t="s">
        <v>446</v>
      </c>
      <c r="D260" s="255" t="s">
        <v>227</v>
      </c>
      <c r="E260" s="256" t="s">
        <v>447</v>
      </c>
      <c r="F260" s="257" t="s">
        <v>448</v>
      </c>
      <c r="G260" s="258" t="s">
        <v>270</v>
      </c>
      <c r="H260" s="259">
        <v>1</v>
      </c>
      <c r="I260" s="260"/>
      <c r="J260" s="261">
        <f>ROUND(I260*H260,2)</f>
        <v>0</v>
      </c>
      <c r="K260" s="262"/>
      <c r="L260" s="263"/>
      <c r="M260" s="264" t="s">
        <v>1</v>
      </c>
      <c r="N260" s="265" t="s">
        <v>38</v>
      </c>
      <c r="O260" s="90"/>
      <c r="P260" s="228">
        <f>O260*H260</f>
        <v>0</v>
      </c>
      <c r="Q260" s="228">
        <v>1.8500000000000001</v>
      </c>
      <c r="R260" s="228">
        <f>Q260*H260</f>
        <v>1.8500000000000001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174</v>
      </c>
      <c r="AT260" s="230" t="s">
        <v>227</v>
      </c>
      <c r="AU260" s="230" t="s">
        <v>83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81</v>
      </c>
      <c r="BK260" s="231">
        <f>ROUND(I260*H260,2)</f>
        <v>0</v>
      </c>
      <c r="BL260" s="16" t="s">
        <v>138</v>
      </c>
      <c r="BM260" s="230" t="s">
        <v>449</v>
      </c>
    </row>
    <row r="261" s="2" customFormat="1" ht="14.4" customHeight="1">
      <c r="A261" s="37"/>
      <c r="B261" s="38"/>
      <c r="C261" s="255" t="s">
        <v>450</v>
      </c>
      <c r="D261" s="255" t="s">
        <v>227</v>
      </c>
      <c r="E261" s="256" t="s">
        <v>451</v>
      </c>
      <c r="F261" s="257" t="s">
        <v>452</v>
      </c>
      <c r="G261" s="258" t="s">
        <v>270</v>
      </c>
      <c r="H261" s="259">
        <v>1</v>
      </c>
      <c r="I261" s="260"/>
      <c r="J261" s="261">
        <f>ROUND(I261*H261,2)</f>
        <v>0</v>
      </c>
      <c r="K261" s="262"/>
      <c r="L261" s="263"/>
      <c r="M261" s="264" t="s">
        <v>1</v>
      </c>
      <c r="N261" s="265" t="s">
        <v>38</v>
      </c>
      <c r="O261" s="90"/>
      <c r="P261" s="228">
        <f>O261*H261</f>
        <v>0</v>
      </c>
      <c r="Q261" s="228">
        <v>1.2350000000000001</v>
      </c>
      <c r="R261" s="228">
        <f>Q261*H261</f>
        <v>1.2350000000000001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174</v>
      </c>
      <c r="AT261" s="230" t="s">
        <v>227</v>
      </c>
      <c r="AU261" s="230" t="s">
        <v>83</v>
      </c>
      <c r="AY261" s="16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81</v>
      </c>
      <c r="BK261" s="231">
        <f>ROUND(I261*H261,2)</f>
        <v>0</v>
      </c>
      <c r="BL261" s="16" t="s">
        <v>138</v>
      </c>
      <c r="BM261" s="230" t="s">
        <v>453</v>
      </c>
    </row>
    <row r="262" s="2" customFormat="1" ht="14.4" customHeight="1">
      <c r="A262" s="37"/>
      <c r="B262" s="38"/>
      <c r="C262" s="255" t="s">
        <v>454</v>
      </c>
      <c r="D262" s="255" t="s">
        <v>227</v>
      </c>
      <c r="E262" s="256" t="s">
        <v>455</v>
      </c>
      <c r="F262" s="257" t="s">
        <v>456</v>
      </c>
      <c r="G262" s="258" t="s">
        <v>270</v>
      </c>
      <c r="H262" s="259">
        <v>1</v>
      </c>
      <c r="I262" s="260"/>
      <c r="J262" s="261">
        <f>ROUND(I262*H262,2)</f>
        <v>0</v>
      </c>
      <c r="K262" s="262"/>
      <c r="L262" s="263"/>
      <c r="M262" s="264" t="s">
        <v>1</v>
      </c>
      <c r="N262" s="265" t="s">
        <v>38</v>
      </c>
      <c r="O262" s="90"/>
      <c r="P262" s="228">
        <f>O262*H262</f>
        <v>0</v>
      </c>
      <c r="Q262" s="228">
        <v>2.4700000000000002</v>
      </c>
      <c r="R262" s="228">
        <f>Q262*H262</f>
        <v>2.4700000000000002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174</v>
      </c>
      <c r="AT262" s="230" t="s">
        <v>227</v>
      </c>
      <c r="AU262" s="230" t="s">
        <v>83</v>
      </c>
      <c r="AY262" s="16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81</v>
      </c>
      <c r="BK262" s="231">
        <f>ROUND(I262*H262,2)</f>
        <v>0</v>
      </c>
      <c r="BL262" s="16" t="s">
        <v>138</v>
      </c>
      <c r="BM262" s="230" t="s">
        <v>457</v>
      </c>
    </row>
    <row r="263" s="2" customFormat="1" ht="14.4" customHeight="1">
      <c r="A263" s="37"/>
      <c r="B263" s="38"/>
      <c r="C263" s="255" t="s">
        <v>458</v>
      </c>
      <c r="D263" s="255" t="s">
        <v>227</v>
      </c>
      <c r="E263" s="256" t="s">
        <v>459</v>
      </c>
      <c r="F263" s="257" t="s">
        <v>460</v>
      </c>
      <c r="G263" s="258" t="s">
        <v>270</v>
      </c>
      <c r="H263" s="259">
        <v>1</v>
      </c>
      <c r="I263" s="260"/>
      <c r="J263" s="261">
        <f>ROUND(I263*H263,2)</f>
        <v>0</v>
      </c>
      <c r="K263" s="262"/>
      <c r="L263" s="263"/>
      <c r="M263" s="264" t="s">
        <v>1</v>
      </c>
      <c r="N263" s="265" t="s">
        <v>38</v>
      </c>
      <c r="O263" s="90"/>
      <c r="P263" s="228">
        <f>O263*H263</f>
        <v>0</v>
      </c>
      <c r="Q263" s="228">
        <v>5.5999999999999996</v>
      </c>
      <c r="R263" s="228">
        <f>Q263*H263</f>
        <v>5.5999999999999996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174</v>
      </c>
      <c r="AT263" s="230" t="s">
        <v>227</v>
      </c>
      <c r="AU263" s="230" t="s">
        <v>83</v>
      </c>
      <c r="AY263" s="16" t="s">
        <v>132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81</v>
      </c>
      <c r="BK263" s="231">
        <f>ROUND(I263*H263,2)</f>
        <v>0</v>
      </c>
      <c r="BL263" s="16" t="s">
        <v>138</v>
      </c>
      <c r="BM263" s="230" t="s">
        <v>461</v>
      </c>
    </row>
    <row r="264" s="2" customFormat="1" ht="22.2" customHeight="1">
      <c r="A264" s="37"/>
      <c r="B264" s="38"/>
      <c r="C264" s="218" t="s">
        <v>462</v>
      </c>
      <c r="D264" s="218" t="s">
        <v>134</v>
      </c>
      <c r="E264" s="219" t="s">
        <v>463</v>
      </c>
      <c r="F264" s="220" t="s">
        <v>464</v>
      </c>
      <c r="G264" s="221" t="s">
        <v>270</v>
      </c>
      <c r="H264" s="222">
        <v>16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38</v>
      </c>
      <c r="O264" s="90"/>
      <c r="P264" s="228">
        <f>O264*H264</f>
        <v>0</v>
      </c>
      <c r="Q264" s="228">
        <v>0.217338</v>
      </c>
      <c r="R264" s="228">
        <f>Q264*H264</f>
        <v>3.4774080000000001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138</v>
      </c>
      <c r="AT264" s="230" t="s">
        <v>134</v>
      </c>
      <c r="AU264" s="230" t="s">
        <v>83</v>
      </c>
      <c r="AY264" s="16" t="s">
        <v>132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81</v>
      </c>
      <c r="BK264" s="231">
        <f>ROUND(I264*H264,2)</f>
        <v>0</v>
      </c>
      <c r="BL264" s="16" t="s">
        <v>138</v>
      </c>
      <c r="BM264" s="230" t="s">
        <v>465</v>
      </c>
    </row>
    <row r="265" s="2" customFormat="1" ht="14.4" customHeight="1">
      <c r="A265" s="37"/>
      <c r="B265" s="38"/>
      <c r="C265" s="255" t="s">
        <v>466</v>
      </c>
      <c r="D265" s="255" t="s">
        <v>227</v>
      </c>
      <c r="E265" s="256" t="s">
        <v>467</v>
      </c>
      <c r="F265" s="257" t="s">
        <v>468</v>
      </c>
      <c r="G265" s="258" t="s">
        <v>469</v>
      </c>
      <c r="H265" s="259">
        <v>16</v>
      </c>
      <c r="I265" s="260"/>
      <c r="J265" s="261">
        <f>ROUND(I265*H265,2)</f>
        <v>0</v>
      </c>
      <c r="K265" s="262"/>
      <c r="L265" s="263"/>
      <c r="M265" s="264" t="s">
        <v>1</v>
      </c>
      <c r="N265" s="265" t="s">
        <v>38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174</v>
      </c>
      <c r="AT265" s="230" t="s">
        <v>227</v>
      </c>
      <c r="AU265" s="230" t="s">
        <v>83</v>
      </c>
      <c r="AY265" s="16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81</v>
      </c>
      <c r="BK265" s="231">
        <f>ROUND(I265*H265,2)</f>
        <v>0</v>
      </c>
      <c r="BL265" s="16" t="s">
        <v>138</v>
      </c>
      <c r="BM265" s="230" t="s">
        <v>470</v>
      </c>
    </row>
    <row r="266" s="2" customFormat="1" ht="22.2" customHeight="1">
      <c r="A266" s="37"/>
      <c r="B266" s="38"/>
      <c r="C266" s="218" t="s">
        <v>471</v>
      </c>
      <c r="D266" s="218" t="s">
        <v>134</v>
      </c>
      <c r="E266" s="219" t="s">
        <v>472</v>
      </c>
      <c r="F266" s="220" t="s">
        <v>473</v>
      </c>
      <c r="G266" s="221" t="s">
        <v>474</v>
      </c>
      <c r="H266" s="222">
        <v>1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38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138</v>
      </c>
      <c r="AT266" s="230" t="s">
        <v>134</v>
      </c>
      <c r="AU266" s="230" t="s">
        <v>83</v>
      </c>
      <c r="AY266" s="16" t="s">
        <v>132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81</v>
      </c>
      <c r="BK266" s="231">
        <f>ROUND(I266*H266,2)</f>
        <v>0</v>
      </c>
      <c r="BL266" s="16" t="s">
        <v>138</v>
      </c>
      <c r="BM266" s="230" t="s">
        <v>475</v>
      </c>
    </row>
    <row r="267" s="2" customFormat="1" ht="19.8" customHeight="1">
      <c r="A267" s="37"/>
      <c r="B267" s="38"/>
      <c r="C267" s="218" t="s">
        <v>476</v>
      </c>
      <c r="D267" s="218" t="s">
        <v>134</v>
      </c>
      <c r="E267" s="219" t="s">
        <v>477</v>
      </c>
      <c r="F267" s="220" t="s">
        <v>478</v>
      </c>
      <c r="G267" s="221" t="s">
        <v>277</v>
      </c>
      <c r="H267" s="222">
        <v>128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38</v>
      </c>
      <c r="O267" s="90"/>
      <c r="P267" s="228">
        <f>O267*H267</f>
        <v>0</v>
      </c>
      <c r="Q267" s="228">
        <v>0.00019000000000000001</v>
      </c>
      <c r="R267" s="228">
        <f>Q267*H267</f>
        <v>0.024320000000000001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138</v>
      </c>
      <c r="AT267" s="230" t="s">
        <v>134</v>
      </c>
      <c r="AU267" s="230" t="s">
        <v>83</v>
      </c>
      <c r="AY267" s="16" t="s">
        <v>132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81</v>
      </c>
      <c r="BK267" s="231">
        <f>ROUND(I267*H267,2)</f>
        <v>0</v>
      </c>
      <c r="BL267" s="16" t="s">
        <v>138</v>
      </c>
      <c r="BM267" s="230" t="s">
        <v>479</v>
      </c>
    </row>
    <row r="268" s="13" customFormat="1">
      <c r="A268" s="13"/>
      <c r="B268" s="232"/>
      <c r="C268" s="233"/>
      <c r="D268" s="234" t="s">
        <v>140</v>
      </c>
      <c r="E268" s="235" t="s">
        <v>1</v>
      </c>
      <c r="F268" s="236" t="s">
        <v>480</v>
      </c>
      <c r="G268" s="233"/>
      <c r="H268" s="237">
        <v>128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140</v>
      </c>
      <c r="AU268" s="243" t="s">
        <v>83</v>
      </c>
      <c r="AV268" s="13" t="s">
        <v>83</v>
      </c>
      <c r="AW268" s="13" t="s">
        <v>30</v>
      </c>
      <c r="AX268" s="13" t="s">
        <v>81</v>
      </c>
      <c r="AY268" s="243" t="s">
        <v>132</v>
      </c>
    </row>
    <row r="269" s="2" customFormat="1" ht="19.8" customHeight="1">
      <c r="A269" s="37"/>
      <c r="B269" s="38"/>
      <c r="C269" s="218" t="s">
        <v>481</v>
      </c>
      <c r="D269" s="218" t="s">
        <v>134</v>
      </c>
      <c r="E269" s="219" t="s">
        <v>482</v>
      </c>
      <c r="F269" s="220" t="s">
        <v>483</v>
      </c>
      <c r="G269" s="221" t="s">
        <v>277</v>
      </c>
      <c r="H269" s="222">
        <v>125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38</v>
      </c>
      <c r="O269" s="90"/>
      <c r="P269" s="228">
        <f>O269*H269</f>
        <v>0</v>
      </c>
      <c r="Q269" s="228">
        <v>0.000126</v>
      </c>
      <c r="R269" s="228">
        <f>Q269*H269</f>
        <v>0.01575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138</v>
      </c>
      <c r="AT269" s="230" t="s">
        <v>134</v>
      </c>
      <c r="AU269" s="230" t="s">
        <v>83</v>
      </c>
      <c r="AY269" s="16" t="s">
        <v>132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81</v>
      </c>
      <c r="BK269" s="231">
        <f>ROUND(I269*H269,2)</f>
        <v>0</v>
      </c>
      <c r="BL269" s="16" t="s">
        <v>138</v>
      </c>
      <c r="BM269" s="230" t="s">
        <v>484</v>
      </c>
    </row>
    <row r="270" s="2" customFormat="1" ht="14.4" customHeight="1">
      <c r="A270" s="37"/>
      <c r="B270" s="38"/>
      <c r="C270" s="218" t="s">
        <v>485</v>
      </c>
      <c r="D270" s="218" t="s">
        <v>134</v>
      </c>
      <c r="E270" s="219" t="s">
        <v>486</v>
      </c>
      <c r="F270" s="220" t="s">
        <v>487</v>
      </c>
      <c r="G270" s="221" t="s">
        <v>474</v>
      </c>
      <c r="H270" s="222">
        <v>2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38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138</v>
      </c>
      <c r="AT270" s="230" t="s">
        <v>134</v>
      </c>
      <c r="AU270" s="230" t="s">
        <v>83</v>
      </c>
      <c r="AY270" s="16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81</v>
      </c>
      <c r="BK270" s="231">
        <f>ROUND(I270*H270,2)</f>
        <v>0</v>
      </c>
      <c r="BL270" s="16" t="s">
        <v>138</v>
      </c>
      <c r="BM270" s="230" t="s">
        <v>488</v>
      </c>
    </row>
    <row r="271" s="2" customFormat="1" ht="14.4" customHeight="1">
      <c r="A271" s="37"/>
      <c r="B271" s="38"/>
      <c r="C271" s="218" t="s">
        <v>489</v>
      </c>
      <c r="D271" s="218" t="s">
        <v>134</v>
      </c>
      <c r="E271" s="219" t="s">
        <v>490</v>
      </c>
      <c r="F271" s="220" t="s">
        <v>491</v>
      </c>
      <c r="G271" s="221" t="s">
        <v>474</v>
      </c>
      <c r="H271" s="222">
        <v>1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38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138</v>
      </c>
      <c r="AT271" s="230" t="s">
        <v>134</v>
      </c>
      <c r="AU271" s="230" t="s">
        <v>83</v>
      </c>
      <c r="AY271" s="16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81</v>
      </c>
      <c r="BK271" s="231">
        <f>ROUND(I271*H271,2)</f>
        <v>0</v>
      </c>
      <c r="BL271" s="16" t="s">
        <v>138</v>
      </c>
      <c r="BM271" s="230" t="s">
        <v>492</v>
      </c>
    </row>
    <row r="272" s="12" customFormat="1" ht="22.8" customHeight="1">
      <c r="A272" s="12"/>
      <c r="B272" s="202"/>
      <c r="C272" s="203"/>
      <c r="D272" s="204" t="s">
        <v>72</v>
      </c>
      <c r="E272" s="216" t="s">
        <v>180</v>
      </c>
      <c r="F272" s="216" t="s">
        <v>493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SUM(P273:P278)</f>
        <v>0</v>
      </c>
      <c r="Q272" s="210"/>
      <c r="R272" s="211">
        <f>SUM(R273:R278)</f>
        <v>0.015195860000000002</v>
      </c>
      <c r="S272" s="210"/>
      <c r="T272" s="212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81</v>
      </c>
      <c r="AT272" s="214" t="s">
        <v>72</v>
      </c>
      <c r="AU272" s="214" t="s">
        <v>81</v>
      </c>
      <c r="AY272" s="213" t="s">
        <v>132</v>
      </c>
      <c r="BK272" s="215">
        <f>SUM(BK273:BK278)</f>
        <v>0</v>
      </c>
    </row>
    <row r="273" s="2" customFormat="1" ht="22.2" customHeight="1">
      <c r="A273" s="37"/>
      <c r="B273" s="38"/>
      <c r="C273" s="218" t="s">
        <v>494</v>
      </c>
      <c r="D273" s="218" t="s">
        <v>134</v>
      </c>
      <c r="E273" s="219" t="s">
        <v>495</v>
      </c>
      <c r="F273" s="220" t="s">
        <v>496</v>
      </c>
      <c r="G273" s="221" t="s">
        <v>277</v>
      </c>
      <c r="H273" s="222">
        <v>58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38</v>
      </c>
      <c r="O273" s="90"/>
      <c r="P273" s="228">
        <f>O273*H273</f>
        <v>0</v>
      </c>
      <c r="Q273" s="228">
        <v>4.3699999999999997E-06</v>
      </c>
      <c r="R273" s="228">
        <f>Q273*H273</f>
        <v>0.00025346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138</v>
      </c>
      <c r="AT273" s="230" t="s">
        <v>134</v>
      </c>
      <c r="AU273" s="230" t="s">
        <v>83</v>
      </c>
      <c r="AY273" s="16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81</v>
      </c>
      <c r="BK273" s="231">
        <f>ROUND(I273*H273,2)</f>
        <v>0</v>
      </c>
      <c r="BL273" s="16" t="s">
        <v>138</v>
      </c>
      <c r="BM273" s="230" t="s">
        <v>497</v>
      </c>
    </row>
    <row r="274" s="13" customFormat="1">
      <c r="A274" s="13"/>
      <c r="B274" s="232"/>
      <c r="C274" s="233"/>
      <c r="D274" s="234" t="s">
        <v>140</v>
      </c>
      <c r="E274" s="235" t="s">
        <v>1</v>
      </c>
      <c r="F274" s="236" t="s">
        <v>498</v>
      </c>
      <c r="G274" s="233"/>
      <c r="H274" s="237">
        <v>58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140</v>
      </c>
      <c r="AU274" s="243" t="s">
        <v>83</v>
      </c>
      <c r="AV274" s="13" t="s">
        <v>83</v>
      </c>
      <c r="AW274" s="13" t="s">
        <v>30</v>
      </c>
      <c r="AX274" s="13" t="s">
        <v>81</v>
      </c>
      <c r="AY274" s="243" t="s">
        <v>132</v>
      </c>
    </row>
    <row r="275" s="2" customFormat="1" ht="22.2" customHeight="1">
      <c r="A275" s="37"/>
      <c r="B275" s="38"/>
      <c r="C275" s="218" t="s">
        <v>499</v>
      </c>
      <c r="D275" s="218" t="s">
        <v>134</v>
      </c>
      <c r="E275" s="219" t="s">
        <v>500</v>
      </c>
      <c r="F275" s="220" t="s">
        <v>501</v>
      </c>
      <c r="G275" s="221" t="s">
        <v>277</v>
      </c>
      <c r="H275" s="222">
        <v>44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38</v>
      </c>
      <c r="O275" s="90"/>
      <c r="P275" s="228">
        <f>O275*H275</f>
        <v>0</v>
      </c>
      <c r="Q275" s="228">
        <v>0.00033960000000000001</v>
      </c>
      <c r="R275" s="228">
        <f>Q275*H275</f>
        <v>0.014942400000000002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138</v>
      </c>
      <c r="AT275" s="230" t="s">
        <v>134</v>
      </c>
      <c r="AU275" s="230" t="s">
        <v>83</v>
      </c>
      <c r="AY275" s="16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81</v>
      </c>
      <c r="BK275" s="231">
        <f>ROUND(I275*H275,2)</f>
        <v>0</v>
      </c>
      <c r="BL275" s="16" t="s">
        <v>138</v>
      </c>
      <c r="BM275" s="230" t="s">
        <v>502</v>
      </c>
    </row>
    <row r="276" s="13" customFormat="1">
      <c r="A276" s="13"/>
      <c r="B276" s="232"/>
      <c r="C276" s="233"/>
      <c r="D276" s="234" t="s">
        <v>140</v>
      </c>
      <c r="E276" s="235" t="s">
        <v>1</v>
      </c>
      <c r="F276" s="236" t="s">
        <v>503</v>
      </c>
      <c r="G276" s="233"/>
      <c r="H276" s="237">
        <v>44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140</v>
      </c>
      <c r="AU276" s="243" t="s">
        <v>83</v>
      </c>
      <c r="AV276" s="13" t="s">
        <v>83</v>
      </c>
      <c r="AW276" s="13" t="s">
        <v>30</v>
      </c>
      <c r="AX276" s="13" t="s">
        <v>81</v>
      </c>
      <c r="AY276" s="243" t="s">
        <v>132</v>
      </c>
    </row>
    <row r="277" s="2" customFormat="1" ht="22.2" customHeight="1">
      <c r="A277" s="37"/>
      <c r="B277" s="38"/>
      <c r="C277" s="218" t="s">
        <v>504</v>
      </c>
      <c r="D277" s="218" t="s">
        <v>134</v>
      </c>
      <c r="E277" s="219" t="s">
        <v>505</v>
      </c>
      <c r="F277" s="220" t="s">
        <v>506</v>
      </c>
      <c r="G277" s="221" t="s">
        <v>277</v>
      </c>
      <c r="H277" s="222">
        <v>58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38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138</v>
      </c>
      <c r="AT277" s="230" t="s">
        <v>134</v>
      </c>
      <c r="AU277" s="230" t="s">
        <v>83</v>
      </c>
      <c r="AY277" s="16" t="s">
        <v>132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81</v>
      </c>
      <c r="BK277" s="231">
        <f>ROUND(I277*H277,2)</f>
        <v>0</v>
      </c>
      <c r="BL277" s="16" t="s">
        <v>138</v>
      </c>
      <c r="BM277" s="230" t="s">
        <v>507</v>
      </c>
    </row>
    <row r="278" s="2" customFormat="1" ht="22.2" customHeight="1">
      <c r="A278" s="37"/>
      <c r="B278" s="38"/>
      <c r="C278" s="218" t="s">
        <v>508</v>
      </c>
      <c r="D278" s="218" t="s">
        <v>134</v>
      </c>
      <c r="E278" s="219" t="s">
        <v>509</v>
      </c>
      <c r="F278" s="220" t="s">
        <v>510</v>
      </c>
      <c r="G278" s="221" t="s">
        <v>137</v>
      </c>
      <c r="H278" s="222">
        <v>183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38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138</v>
      </c>
      <c r="AT278" s="230" t="s">
        <v>134</v>
      </c>
      <c r="AU278" s="230" t="s">
        <v>83</v>
      </c>
      <c r="AY278" s="16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81</v>
      </c>
      <c r="BK278" s="231">
        <f>ROUND(I278*H278,2)</f>
        <v>0</v>
      </c>
      <c r="BL278" s="16" t="s">
        <v>138</v>
      </c>
      <c r="BM278" s="230" t="s">
        <v>511</v>
      </c>
    </row>
    <row r="279" s="12" customFormat="1" ht="22.8" customHeight="1">
      <c r="A279" s="12"/>
      <c r="B279" s="202"/>
      <c r="C279" s="203"/>
      <c r="D279" s="204" t="s">
        <v>72</v>
      </c>
      <c r="E279" s="216" t="s">
        <v>512</v>
      </c>
      <c r="F279" s="216" t="s">
        <v>513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SUM(P280:P287)</f>
        <v>0</v>
      </c>
      <c r="Q279" s="210"/>
      <c r="R279" s="211">
        <f>SUM(R280:R287)</f>
        <v>0</v>
      </c>
      <c r="S279" s="210"/>
      <c r="T279" s="212">
        <f>SUM(T280:T287)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81</v>
      </c>
      <c r="AT279" s="214" t="s">
        <v>72</v>
      </c>
      <c r="AU279" s="214" t="s">
        <v>81</v>
      </c>
      <c r="AY279" s="213" t="s">
        <v>132</v>
      </c>
      <c r="BK279" s="215">
        <f>SUM(BK280:BK287)</f>
        <v>0</v>
      </c>
    </row>
    <row r="280" s="2" customFormat="1" ht="19.8" customHeight="1">
      <c r="A280" s="37"/>
      <c r="B280" s="38"/>
      <c r="C280" s="218" t="s">
        <v>514</v>
      </c>
      <c r="D280" s="218" t="s">
        <v>134</v>
      </c>
      <c r="E280" s="219" t="s">
        <v>515</v>
      </c>
      <c r="F280" s="220" t="s">
        <v>516</v>
      </c>
      <c r="G280" s="221" t="s">
        <v>212</v>
      </c>
      <c r="H280" s="222">
        <v>40.253999999999998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38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138</v>
      </c>
      <c r="AT280" s="230" t="s">
        <v>134</v>
      </c>
      <c r="AU280" s="230" t="s">
        <v>83</v>
      </c>
      <c r="AY280" s="16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81</v>
      </c>
      <c r="BK280" s="231">
        <f>ROUND(I280*H280,2)</f>
        <v>0</v>
      </c>
      <c r="BL280" s="16" t="s">
        <v>138</v>
      </c>
      <c r="BM280" s="230" t="s">
        <v>517</v>
      </c>
    </row>
    <row r="281" s="13" customFormat="1">
      <c r="A281" s="13"/>
      <c r="B281" s="232"/>
      <c r="C281" s="233"/>
      <c r="D281" s="234" t="s">
        <v>140</v>
      </c>
      <c r="E281" s="235" t="s">
        <v>1</v>
      </c>
      <c r="F281" s="236" t="s">
        <v>518</v>
      </c>
      <c r="G281" s="233"/>
      <c r="H281" s="237">
        <v>40.253999999999998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140</v>
      </c>
      <c r="AU281" s="243" t="s">
        <v>83</v>
      </c>
      <c r="AV281" s="13" t="s">
        <v>83</v>
      </c>
      <c r="AW281" s="13" t="s">
        <v>30</v>
      </c>
      <c r="AX281" s="13" t="s">
        <v>81</v>
      </c>
      <c r="AY281" s="243" t="s">
        <v>132</v>
      </c>
    </row>
    <row r="282" s="2" customFormat="1" ht="22.2" customHeight="1">
      <c r="A282" s="37"/>
      <c r="B282" s="38"/>
      <c r="C282" s="218" t="s">
        <v>519</v>
      </c>
      <c r="D282" s="218" t="s">
        <v>134</v>
      </c>
      <c r="E282" s="219" t="s">
        <v>520</v>
      </c>
      <c r="F282" s="220" t="s">
        <v>521</v>
      </c>
      <c r="G282" s="221" t="s">
        <v>212</v>
      </c>
      <c r="H282" s="222">
        <v>563.55600000000004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38</v>
      </c>
      <c r="O282" s="90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138</v>
      </c>
      <c r="AT282" s="230" t="s">
        <v>134</v>
      </c>
      <c r="AU282" s="230" t="s">
        <v>83</v>
      </c>
      <c r="AY282" s="16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81</v>
      </c>
      <c r="BK282" s="231">
        <f>ROUND(I282*H282,2)</f>
        <v>0</v>
      </c>
      <c r="BL282" s="16" t="s">
        <v>138</v>
      </c>
      <c r="BM282" s="230" t="s">
        <v>522</v>
      </c>
    </row>
    <row r="283" s="13" customFormat="1">
      <c r="A283" s="13"/>
      <c r="B283" s="232"/>
      <c r="C283" s="233"/>
      <c r="D283" s="234" t="s">
        <v>140</v>
      </c>
      <c r="E283" s="235" t="s">
        <v>1</v>
      </c>
      <c r="F283" s="236" t="s">
        <v>523</v>
      </c>
      <c r="G283" s="233"/>
      <c r="H283" s="237">
        <v>563.55600000000004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140</v>
      </c>
      <c r="AU283" s="243" t="s">
        <v>83</v>
      </c>
      <c r="AV283" s="13" t="s">
        <v>83</v>
      </c>
      <c r="AW283" s="13" t="s">
        <v>30</v>
      </c>
      <c r="AX283" s="13" t="s">
        <v>81</v>
      </c>
      <c r="AY283" s="243" t="s">
        <v>132</v>
      </c>
    </row>
    <row r="284" s="2" customFormat="1" ht="22.2" customHeight="1">
      <c r="A284" s="37"/>
      <c r="B284" s="38"/>
      <c r="C284" s="218" t="s">
        <v>524</v>
      </c>
      <c r="D284" s="218" t="s">
        <v>134</v>
      </c>
      <c r="E284" s="219" t="s">
        <v>525</v>
      </c>
      <c r="F284" s="220" t="s">
        <v>526</v>
      </c>
      <c r="G284" s="221" t="s">
        <v>212</v>
      </c>
      <c r="H284" s="222">
        <v>40.253999999999998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38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138</v>
      </c>
      <c r="AT284" s="230" t="s">
        <v>134</v>
      </c>
      <c r="AU284" s="230" t="s">
        <v>83</v>
      </c>
      <c r="AY284" s="16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81</v>
      </c>
      <c r="BK284" s="231">
        <f>ROUND(I284*H284,2)</f>
        <v>0</v>
      </c>
      <c r="BL284" s="16" t="s">
        <v>138</v>
      </c>
      <c r="BM284" s="230" t="s">
        <v>527</v>
      </c>
    </row>
    <row r="285" s="2" customFormat="1" ht="34.8" customHeight="1">
      <c r="A285" s="37"/>
      <c r="B285" s="38"/>
      <c r="C285" s="218" t="s">
        <v>528</v>
      </c>
      <c r="D285" s="218" t="s">
        <v>134</v>
      </c>
      <c r="E285" s="219" t="s">
        <v>529</v>
      </c>
      <c r="F285" s="220" t="s">
        <v>530</v>
      </c>
      <c r="G285" s="221" t="s">
        <v>212</v>
      </c>
      <c r="H285" s="222">
        <v>14.382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38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138</v>
      </c>
      <c r="AT285" s="230" t="s">
        <v>134</v>
      </c>
      <c r="AU285" s="230" t="s">
        <v>83</v>
      </c>
      <c r="AY285" s="16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81</v>
      </c>
      <c r="BK285" s="231">
        <f>ROUND(I285*H285,2)</f>
        <v>0</v>
      </c>
      <c r="BL285" s="16" t="s">
        <v>138</v>
      </c>
      <c r="BM285" s="230" t="s">
        <v>531</v>
      </c>
    </row>
    <row r="286" s="2" customFormat="1" ht="40.2" customHeight="1">
      <c r="A286" s="37"/>
      <c r="B286" s="38"/>
      <c r="C286" s="218" t="s">
        <v>532</v>
      </c>
      <c r="D286" s="218" t="s">
        <v>134</v>
      </c>
      <c r="E286" s="219" t="s">
        <v>533</v>
      </c>
      <c r="F286" s="220" t="s">
        <v>534</v>
      </c>
      <c r="G286" s="221" t="s">
        <v>212</v>
      </c>
      <c r="H286" s="222">
        <v>20.064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38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138</v>
      </c>
      <c r="AT286" s="230" t="s">
        <v>134</v>
      </c>
      <c r="AU286" s="230" t="s">
        <v>83</v>
      </c>
      <c r="AY286" s="16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81</v>
      </c>
      <c r="BK286" s="231">
        <f>ROUND(I286*H286,2)</f>
        <v>0</v>
      </c>
      <c r="BL286" s="16" t="s">
        <v>138</v>
      </c>
      <c r="BM286" s="230" t="s">
        <v>535</v>
      </c>
    </row>
    <row r="287" s="2" customFormat="1" ht="40.2" customHeight="1">
      <c r="A287" s="37"/>
      <c r="B287" s="38"/>
      <c r="C287" s="218" t="s">
        <v>536</v>
      </c>
      <c r="D287" s="218" t="s">
        <v>134</v>
      </c>
      <c r="E287" s="219" t="s">
        <v>537</v>
      </c>
      <c r="F287" s="220" t="s">
        <v>538</v>
      </c>
      <c r="G287" s="221" t="s">
        <v>212</v>
      </c>
      <c r="H287" s="222">
        <v>5.8079999999999998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38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138</v>
      </c>
      <c r="AT287" s="230" t="s">
        <v>134</v>
      </c>
      <c r="AU287" s="230" t="s">
        <v>83</v>
      </c>
      <c r="AY287" s="16" t="s">
        <v>132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81</v>
      </c>
      <c r="BK287" s="231">
        <f>ROUND(I287*H287,2)</f>
        <v>0</v>
      </c>
      <c r="BL287" s="16" t="s">
        <v>138</v>
      </c>
      <c r="BM287" s="230" t="s">
        <v>539</v>
      </c>
    </row>
    <row r="288" s="12" customFormat="1" ht="22.8" customHeight="1">
      <c r="A288" s="12"/>
      <c r="B288" s="202"/>
      <c r="C288" s="203"/>
      <c r="D288" s="204" t="s">
        <v>72</v>
      </c>
      <c r="E288" s="216" t="s">
        <v>540</v>
      </c>
      <c r="F288" s="216" t="s">
        <v>541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P289</f>
        <v>0</v>
      </c>
      <c r="Q288" s="210"/>
      <c r="R288" s="211">
        <f>R289</f>
        <v>0</v>
      </c>
      <c r="S288" s="210"/>
      <c r="T288" s="212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81</v>
      </c>
      <c r="AT288" s="214" t="s">
        <v>72</v>
      </c>
      <c r="AU288" s="214" t="s">
        <v>81</v>
      </c>
      <c r="AY288" s="213" t="s">
        <v>132</v>
      </c>
      <c r="BK288" s="215">
        <f>BK289</f>
        <v>0</v>
      </c>
    </row>
    <row r="289" s="2" customFormat="1" ht="22.2" customHeight="1">
      <c r="A289" s="37"/>
      <c r="B289" s="38"/>
      <c r="C289" s="218" t="s">
        <v>542</v>
      </c>
      <c r="D289" s="218" t="s">
        <v>134</v>
      </c>
      <c r="E289" s="219" t="s">
        <v>543</v>
      </c>
      <c r="F289" s="220" t="s">
        <v>544</v>
      </c>
      <c r="G289" s="221" t="s">
        <v>212</v>
      </c>
      <c r="H289" s="222">
        <v>1645.76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38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138</v>
      </c>
      <c r="AT289" s="230" t="s">
        <v>134</v>
      </c>
      <c r="AU289" s="230" t="s">
        <v>83</v>
      </c>
      <c r="AY289" s="16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81</v>
      </c>
      <c r="BK289" s="231">
        <f>ROUND(I289*H289,2)</f>
        <v>0</v>
      </c>
      <c r="BL289" s="16" t="s">
        <v>138</v>
      </c>
      <c r="BM289" s="230" t="s">
        <v>545</v>
      </c>
    </row>
    <row r="290" s="12" customFormat="1" ht="25.92" customHeight="1">
      <c r="A290" s="12"/>
      <c r="B290" s="202"/>
      <c r="C290" s="203"/>
      <c r="D290" s="204" t="s">
        <v>72</v>
      </c>
      <c r="E290" s="205" t="s">
        <v>546</v>
      </c>
      <c r="F290" s="205" t="s">
        <v>547</v>
      </c>
      <c r="G290" s="203"/>
      <c r="H290" s="203"/>
      <c r="I290" s="206"/>
      <c r="J290" s="207">
        <f>BK290</f>
        <v>0</v>
      </c>
      <c r="K290" s="203"/>
      <c r="L290" s="208"/>
      <c r="M290" s="209"/>
      <c r="N290" s="210"/>
      <c r="O290" s="210"/>
      <c r="P290" s="211">
        <f>P291</f>
        <v>0</v>
      </c>
      <c r="Q290" s="210"/>
      <c r="R290" s="211">
        <f>R291</f>
        <v>0.014999999999999999</v>
      </c>
      <c r="S290" s="210"/>
      <c r="T290" s="212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3" t="s">
        <v>83</v>
      </c>
      <c r="AT290" s="214" t="s">
        <v>72</v>
      </c>
      <c r="AU290" s="214" t="s">
        <v>73</v>
      </c>
      <c r="AY290" s="213" t="s">
        <v>132</v>
      </c>
      <c r="BK290" s="215">
        <f>BK291</f>
        <v>0</v>
      </c>
    </row>
    <row r="291" s="12" customFormat="1" ht="22.8" customHeight="1">
      <c r="A291" s="12"/>
      <c r="B291" s="202"/>
      <c r="C291" s="203"/>
      <c r="D291" s="204" t="s">
        <v>72</v>
      </c>
      <c r="E291" s="216" t="s">
        <v>548</v>
      </c>
      <c r="F291" s="216" t="s">
        <v>549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0.014999999999999999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83</v>
      </c>
      <c r="AT291" s="214" t="s">
        <v>72</v>
      </c>
      <c r="AU291" s="214" t="s">
        <v>81</v>
      </c>
      <c r="AY291" s="213" t="s">
        <v>132</v>
      </c>
      <c r="BK291" s="215">
        <f>BK292</f>
        <v>0</v>
      </c>
    </row>
    <row r="292" s="2" customFormat="1" ht="22.2" customHeight="1">
      <c r="A292" s="37"/>
      <c r="B292" s="38"/>
      <c r="C292" s="218" t="s">
        <v>550</v>
      </c>
      <c r="D292" s="218" t="s">
        <v>134</v>
      </c>
      <c r="E292" s="219" t="s">
        <v>551</v>
      </c>
      <c r="F292" s="220" t="s">
        <v>552</v>
      </c>
      <c r="G292" s="221" t="s">
        <v>270</v>
      </c>
      <c r="H292" s="222">
        <v>10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38</v>
      </c>
      <c r="O292" s="90"/>
      <c r="P292" s="228">
        <f>O292*H292</f>
        <v>0</v>
      </c>
      <c r="Q292" s="228">
        <v>0.0015</v>
      </c>
      <c r="R292" s="228">
        <f>Q292*H292</f>
        <v>0.014999999999999999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215</v>
      </c>
      <c r="AT292" s="230" t="s">
        <v>134</v>
      </c>
      <c r="AU292" s="230" t="s">
        <v>83</v>
      </c>
      <c r="AY292" s="16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81</v>
      </c>
      <c r="BK292" s="231">
        <f>ROUND(I292*H292,2)</f>
        <v>0</v>
      </c>
      <c r="BL292" s="16" t="s">
        <v>215</v>
      </c>
      <c r="BM292" s="230" t="s">
        <v>553</v>
      </c>
    </row>
    <row r="293" s="12" customFormat="1" ht="25.92" customHeight="1">
      <c r="A293" s="12"/>
      <c r="B293" s="202"/>
      <c r="C293" s="203"/>
      <c r="D293" s="204" t="s">
        <v>72</v>
      </c>
      <c r="E293" s="205" t="s">
        <v>227</v>
      </c>
      <c r="F293" s="205" t="s">
        <v>554</v>
      </c>
      <c r="G293" s="203"/>
      <c r="H293" s="203"/>
      <c r="I293" s="206"/>
      <c r="J293" s="207">
        <f>BK293</f>
        <v>0</v>
      </c>
      <c r="K293" s="203"/>
      <c r="L293" s="208"/>
      <c r="M293" s="209"/>
      <c r="N293" s="210"/>
      <c r="O293" s="210"/>
      <c r="P293" s="211">
        <f>P294</f>
        <v>0</v>
      </c>
      <c r="Q293" s="210"/>
      <c r="R293" s="211">
        <f>R294</f>
        <v>0</v>
      </c>
      <c r="S293" s="210"/>
      <c r="T293" s="212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149</v>
      </c>
      <c r="AT293" s="214" t="s">
        <v>72</v>
      </c>
      <c r="AU293" s="214" t="s">
        <v>73</v>
      </c>
      <c r="AY293" s="213" t="s">
        <v>132</v>
      </c>
      <c r="BK293" s="215">
        <f>BK294</f>
        <v>0</v>
      </c>
    </row>
    <row r="294" s="12" customFormat="1" ht="22.8" customHeight="1">
      <c r="A294" s="12"/>
      <c r="B294" s="202"/>
      <c r="C294" s="203"/>
      <c r="D294" s="204" t="s">
        <v>72</v>
      </c>
      <c r="E294" s="216" t="s">
        <v>555</v>
      </c>
      <c r="F294" s="216" t="s">
        <v>556</v>
      </c>
      <c r="G294" s="203"/>
      <c r="H294" s="203"/>
      <c r="I294" s="206"/>
      <c r="J294" s="217">
        <f>BK294</f>
        <v>0</v>
      </c>
      <c r="K294" s="203"/>
      <c r="L294" s="208"/>
      <c r="M294" s="209"/>
      <c r="N294" s="210"/>
      <c r="O294" s="210"/>
      <c r="P294" s="211">
        <f>SUM(P295:P297)</f>
        <v>0</v>
      </c>
      <c r="Q294" s="210"/>
      <c r="R294" s="211">
        <f>SUM(R295:R297)</f>
        <v>0</v>
      </c>
      <c r="S294" s="210"/>
      <c r="T294" s="212">
        <f>SUM(T295:T297)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3" t="s">
        <v>149</v>
      </c>
      <c r="AT294" s="214" t="s">
        <v>72</v>
      </c>
      <c r="AU294" s="214" t="s">
        <v>81</v>
      </c>
      <c r="AY294" s="213" t="s">
        <v>132</v>
      </c>
      <c r="BK294" s="215">
        <f>SUM(BK295:BK297)</f>
        <v>0</v>
      </c>
    </row>
    <row r="295" s="2" customFormat="1" ht="19.8" customHeight="1">
      <c r="A295" s="37"/>
      <c r="B295" s="38"/>
      <c r="C295" s="218" t="s">
        <v>557</v>
      </c>
      <c r="D295" s="218" t="s">
        <v>134</v>
      </c>
      <c r="E295" s="219" t="s">
        <v>558</v>
      </c>
      <c r="F295" s="220" t="s">
        <v>559</v>
      </c>
      <c r="G295" s="221" t="s">
        <v>560</v>
      </c>
      <c r="H295" s="222">
        <v>14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38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442</v>
      </c>
      <c r="AT295" s="230" t="s">
        <v>134</v>
      </c>
      <c r="AU295" s="230" t="s">
        <v>83</v>
      </c>
      <c r="AY295" s="16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81</v>
      </c>
      <c r="BK295" s="231">
        <f>ROUND(I295*H295,2)</f>
        <v>0</v>
      </c>
      <c r="BL295" s="16" t="s">
        <v>442</v>
      </c>
      <c r="BM295" s="230" t="s">
        <v>561</v>
      </c>
    </row>
    <row r="296" s="2" customFormat="1" ht="19.8" customHeight="1">
      <c r="A296" s="37"/>
      <c r="B296" s="38"/>
      <c r="C296" s="218" t="s">
        <v>562</v>
      </c>
      <c r="D296" s="218" t="s">
        <v>134</v>
      </c>
      <c r="E296" s="219" t="s">
        <v>563</v>
      </c>
      <c r="F296" s="220" t="s">
        <v>564</v>
      </c>
      <c r="G296" s="221" t="s">
        <v>277</v>
      </c>
      <c r="H296" s="222">
        <v>433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38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442</v>
      </c>
      <c r="AT296" s="230" t="s">
        <v>134</v>
      </c>
      <c r="AU296" s="230" t="s">
        <v>83</v>
      </c>
      <c r="AY296" s="16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81</v>
      </c>
      <c r="BK296" s="231">
        <f>ROUND(I296*H296,2)</f>
        <v>0</v>
      </c>
      <c r="BL296" s="16" t="s">
        <v>442</v>
      </c>
      <c r="BM296" s="230" t="s">
        <v>565</v>
      </c>
    </row>
    <row r="297" s="13" customFormat="1">
      <c r="A297" s="13"/>
      <c r="B297" s="232"/>
      <c r="C297" s="233"/>
      <c r="D297" s="234" t="s">
        <v>140</v>
      </c>
      <c r="E297" s="235" t="s">
        <v>1</v>
      </c>
      <c r="F297" s="236" t="s">
        <v>566</v>
      </c>
      <c r="G297" s="233"/>
      <c r="H297" s="237">
        <v>433</v>
      </c>
      <c r="I297" s="238"/>
      <c r="J297" s="233"/>
      <c r="K297" s="233"/>
      <c r="L297" s="239"/>
      <c r="M297" s="266"/>
      <c r="N297" s="267"/>
      <c r="O297" s="267"/>
      <c r="P297" s="267"/>
      <c r="Q297" s="267"/>
      <c r="R297" s="267"/>
      <c r="S297" s="267"/>
      <c r="T297" s="26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140</v>
      </c>
      <c r="AU297" s="243" t="s">
        <v>83</v>
      </c>
      <c r="AV297" s="13" t="s">
        <v>83</v>
      </c>
      <c r="AW297" s="13" t="s">
        <v>30</v>
      </c>
      <c r="AX297" s="13" t="s">
        <v>81</v>
      </c>
      <c r="AY297" s="243" t="s">
        <v>132</v>
      </c>
    </row>
    <row r="298" s="2" customFormat="1" ht="6.96" customHeight="1">
      <c r="A298" s="37"/>
      <c r="B298" s="65"/>
      <c r="C298" s="66"/>
      <c r="D298" s="66"/>
      <c r="E298" s="66"/>
      <c r="F298" s="66"/>
      <c r="G298" s="66"/>
      <c r="H298" s="66"/>
      <c r="I298" s="66"/>
      <c r="J298" s="66"/>
      <c r="K298" s="66"/>
      <c r="L298" s="43"/>
      <c r="M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</row>
  </sheetData>
  <sheetProtection sheet="1" autoFilter="0" formatColumns="0" formatRows="0" objects="1" scenarios="1" spinCount="100000" saltValue="7jj+fMJ7nhbsWnPdJSmYDunsQL2aYGeFtLulD1meiwcOZk1cK5l/e04F+lYPDxB01jAXdON/FRU8IJasUYjYfA==" hashValue="ZUVGfnuxdTi7Pb99c4QGLesUj9yP5DCkl5BnUVetDVUzB0L431/KJGWO85ku7CWwoM2FF46PCeAXAQ8bNgZkmQ==" algorithmName="SHA-512" password="CC35"/>
  <autoFilter ref="C129:K29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567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ROUND((SUM(BE128:BE237)),  2)</f>
        <v>0</v>
      </c>
      <c r="G33" s="37"/>
      <c r="H33" s="37"/>
      <c r="I33" s="154">
        <v>0.20999999999999999</v>
      </c>
      <c r="J33" s="153">
        <f>ROUND(((SUM(BE128:BE237))*I33),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ROUND((SUM(BF128:BF237)),  2)</f>
        <v>0</v>
      </c>
      <c r="G34" s="37"/>
      <c r="H34" s="37"/>
      <c r="I34" s="154">
        <v>0.14999999999999999</v>
      </c>
      <c r="J34" s="153">
        <f>ROUND(((SUM(BF128:BF237))*I34),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ROUND((SUM(BG128:BG237)),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ROUND((SUM(BH128:BH237)),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ROUND((SUM(BI128:BI237)),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73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 xml:space="preserve">IO 02 - Hospodaření  se srážkoými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J167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J174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J196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J198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110</v>
      </c>
      <c r="E103" s="187"/>
      <c r="F103" s="187"/>
      <c r="G103" s="187"/>
      <c r="H103" s="187"/>
      <c r="I103" s="187"/>
      <c r="J103" s="188">
        <f>J227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112</v>
      </c>
      <c r="E104" s="187"/>
      <c r="F104" s="187"/>
      <c r="G104" s="187"/>
      <c r="H104" s="187"/>
      <c r="I104" s="187"/>
      <c r="J104" s="188">
        <f>J229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113</v>
      </c>
      <c r="E105" s="181"/>
      <c r="F105" s="181"/>
      <c r="G105" s="181"/>
      <c r="H105" s="181"/>
      <c r="I105" s="181"/>
      <c r="J105" s="182">
        <f>J231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114</v>
      </c>
      <c r="E106" s="187"/>
      <c r="F106" s="187"/>
      <c r="G106" s="187"/>
      <c r="H106" s="187"/>
      <c r="I106" s="187"/>
      <c r="J106" s="188">
        <f>J232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115</v>
      </c>
      <c r="E107" s="181"/>
      <c r="F107" s="181"/>
      <c r="G107" s="181"/>
      <c r="H107" s="181"/>
      <c r="I107" s="181"/>
      <c r="J107" s="182">
        <f>J234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116</v>
      </c>
      <c r="E108" s="187"/>
      <c r="F108" s="187"/>
      <c r="G108" s="187"/>
      <c r="H108" s="187"/>
      <c r="I108" s="187"/>
      <c r="J108" s="188">
        <f>J235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4.4" customHeight="1">
      <c r="A118" s="37"/>
      <c r="B118" s="38"/>
      <c r="C118" s="39"/>
      <c r="D118" s="39"/>
      <c r="E118" s="173" t="str">
        <f>E7</f>
        <v>Střední škola zemědělská a veterinární Lanškroun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6" customHeight="1">
      <c r="A120" s="37"/>
      <c r="B120" s="38"/>
      <c r="C120" s="39"/>
      <c r="D120" s="39"/>
      <c r="E120" s="75" t="str">
        <f>E9</f>
        <v xml:space="preserve">IO 02 - Hospodaření  se srážkoými vodami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5. 4. 2022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6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6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118</v>
      </c>
      <c r="D127" s="193" t="s">
        <v>58</v>
      </c>
      <c r="E127" s="193" t="s">
        <v>54</v>
      </c>
      <c r="F127" s="193" t="s">
        <v>55</v>
      </c>
      <c r="G127" s="193" t="s">
        <v>119</v>
      </c>
      <c r="H127" s="193" t="s">
        <v>120</v>
      </c>
      <c r="I127" s="193" t="s">
        <v>121</v>
      </c>
      <c r="J127" s="194" t="s">
        <v>100</v>
      </c>
      <c r="K127" s="195" t="s">
        <v>122</v>
      </c>
      <c r="L127" s="196"/>
      <c r="M127" s="99" t="s">
        <v>1</v>
      </c>
      <c r="N127" s="100" t="s">
        <v>37</v>
      </c>
      <c r="O127" s="100" t="s">
        <v>123</v>
      </c>
      <c r="P127" s="100" t="s">
        <v>124</v>
      </c>
      <c r="Q127" s="100" t="s">
        <v>125</v>
      </c>
      <c r="R127" s="100" t="s">
        <v>126</v>
      </c>
      <c r="S127" s="100" t="s">
        <v>127</v>
      </c>
      <c r="T127" s="101" t="s">
        <v>128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129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P129+P231+P234</f>
        <v>0</v>
      </c>
      <c r="Q128" s="103"/>
      <c r="R128" s="199">
        <f>R129+R231+R234</f>
        <v>2173.9930435355213</v>
      </c>
      <c r="S128" s="103"/>
      <c r="T128" s="200">
        <f>T129+T231+T234</f>
        <v>155.06399999999999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72</v>
      </c>
      <c r="AU128" s="16" t="s">
        <v>102</v>
      </c>
      <c r="BK128" s="201">
        <f>BK129+BK231+BK234</f>
        <v>0</v>
      </c>
    </row>
    <row r="129" s="12" customFormat="1" ht="25.92" customHeight="1">
      <c r="A129" s="12"/>
      <c r="B129" s="202"/>
      <c r="C129" s="203"/>
      <c r="D129" s="204" t="s">
        <v>72</v>
      </c>
      <c r="E129" s="205" t="s">
        <v>130</v>
      </c>
      <c r="F129" s="205" t="s">
        <v>131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P130+P167+P174+P196+P198+P227+P229</f>
        <v>0</v>
      </c>
      <c r="Q129" s="210"/>
      <c r="R129" s="211">
        <f>R130+R167+R174+R196+R198+R227+R229</f>
        <v>2173.9630435355211</v>
      </c>
      <c r="S129" s="210"/>
      <c r="T129" s="212">
        <f>T130+T167+T174+T196+T198+T227+T229</f>
        <v>155.06399999999999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132</v>
      </c>
      <c r="BK129" s="215">
        <f>BK130+BK167+BK174+BK196+BK198+BK227+BK229</f>
        <v>0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81</v>
      </c>
      <c r="F130" s="216" t="s">
        <v>133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SUM(P131:P166)</f>
        <v>0</v>
      </c>
      <c r="Q130" s="210"/>
      <c r="R130" s="211">
        <f>SUM(R131:R166)</f>
        <v>1546.9964531199998</v>
      </c>
      <c r="S130" s="210"/>
      <c r="T130" s="212">
        <f>SUM(T131:T166)</f>
        <v>155.06399999999999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132</v>
      </c>
      <c r="BK130" s="215">
        <f>SUM(BK131:BK166)</f>
        <v>0</v>
      </c>
    </row>
    <row r="131" s="2" customFormat="1" ht="14.4" customHeight="1">
      <c r="A131" s="37"/>
      <c r="B131" s="38"/>
      <c r="C131" s="218" t="s">
        <v>81</v>
      </c>
      <c r="D131" s="218" t="s">
        <v>134</v>
      </c>
      <c r="E131" s="219" t="s">
        <v>153</v>
      </c>
      <c r="F131" s="220" t="s">
        <v>154</v>
      </c>
      <c r="G131" s="221" t="s">
        <v>137</v>
      </c>
      <c r="H131" s="222">
        <v>436.80000000000001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0.35499999999999998</v>
      </c>
      <c r="T131" s="229">
        <f>S131*H131</f>
        <v>155.06399999999999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138</v>
      </c>
      <c r="AT131" s="230" t="s">
        <v>134</v>
      </c>
      <c r="AU131" s="230" t="s">
        <v>83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138</v>
      </c>
      <c r="BM131" s="230" t="s">
        <v>568</v>
      </c>
    </row>
    <row r="132" s="13" customFormat="1">
      <c r="A132" s="13"/>
      <c r="B132" s="232"/>
      <c r="C132" s="233"/>
      <c r="D132" s="234" t="s">
        <v>140</v>
      </c>
      <c r="E132" s="235" t="s">
        <v>1</v>
      </c>
      <c r="F132" s="236" t="s">
        <v>569</v>
      </c>
      <c r="G132" s="233"/>
      <c r="H132" s="237">
        <v>436.80000000000001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140</v>
      </c>
      <c r="AU132" s="243" t="s">
        <v>83</v>
      </c>
      <c r="AV132" s="13" t="s">
        <v>83</v>
      </c>
      <c r="AW132" s="13" t="s">
        <v>30</v>
      </c>
      <c r="AX132" s="13" t="s">
        <v>81</v>
      </c>
      <c r="AY132" s="243" t="s">
        <v>132</v>
      </c>
    </row>
    <row r="133" s="2" customFormat="1" ht="22.2" customHeight="1">
      <c r="A133" s="37"/>
      <c r="B133" s="38"/>
      <c r="C133" s="218" t="s">
        <v>83</v>
      </c>
      <c r="D133" s="218" t="s">
        <v>134</v>
      </c>
      <c r="E133" s="219" t="s">
        <v>158</v>
      </c>
      <c r="F133" s="220" t="s">
        <v>159</v>
      </c>
      <c r="G133" s="221" t="s">
        <v>160</v>
      </c>
      <c r="H133" s="222">
        <v>1440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3.2634E-05</v>
      </c>
      <c r="R133" s="228">
        <f>Q133*H133</f>
        <v>0.04699296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138</v>
      </c>
      <c r="AT133" s="230" t="s">
        <v>134</v>
      </c>
      <c r="AU133" s="230" t="s">
        <v>83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138</v>
      </c>
      <c r="BM133" s="230" t="s">
        <v>570</v>
      </c>
    </row>
    <row r="134" s="13" customFormat="1">
      <c r="A134" s="13"/>
      <c r="B134" s="232"/>
      <c r="C134" s="233"/>
      <c r="D134" s="234" t="s">
        <v>140</v>
      </c>
      <c r="E134" s="235" t="s">
        <v>1</v>
      </c>
      <c r="F134" s="236" t="s">
        <v>571</v>
      </c>
      <c r="G134" s="233"/>
      <c r="H134" s="237">
        <v>1440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140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132</v>
      </c>
    </row>
    <row r="135" s="2" customFormat="1" ht="22.2" customHeight="1">
      <c r="A135" s="37"/>
      <c r="B135" s="38"/>
      <c r="C135" s="218" t="s">
        <v>149</v>
      </c>
      <c r="D135" s="218" t="s">
        <v>134</v>
      </c>
      <c r="E135" s="219" t="s">
        <v>164</v>
      </c>
      <c r="F135" s="220" t="s">
        <v>165</v>
      </c>
      <c r="G135" s="221" t="s">
        <v>166</v>
      </c>
      <c r="H135" s="222">
        <v>180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138</v>
      </c>
      <c r="AT135" s="230" t="s">
        <v>134</v>
      </c>
      <c r="AU135" s="230" t="s">
        <v>83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138</v>
      </c>
      <c r="BM135" s="230" t="s">
        <v>572</v>
      </c>
    </row>
    <row r="136" s="13" customFormat="1">
      <c r="A136" s="13"/>
      <c r="B136" s="232"/>
      <c r="C136" s="233"/>
      <c r="D136" s="234" t="s">
        <v>140</v>
      </c>
      <c r="E136" s="235" t="s">
        <v>1</v>
      </c>
      <c r="F136" s="236" t="s">
        <v>573</v>
      </c>
      <c r="G136" s="233"/>
      <c r="H136" s="237">
        <v>180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140</v>
      </c>
      <c r="AU136" s="243" t="s">
        <v>83</v>
      </c>
      <c r="AV136" s="13" t="s">
        <v>83</v>
      </c>
      <c r="AW136" s="13" t="s">
        <v>30</v>
      </c>
      <c r="AX136" s="13" t="s">
        <v>81</v>
      </c>
      <c r="AY136" s="243" t="s">
        <v>132</v>
      </c>
    </row>
    <row r="137" s="2" customFormat="1" ht="30" customHeight="1">
      <c r="A137" s="37"/>
      <c r="B137" s="38"/>
      <c r="C137" s="218" t="s">
        <v>138</v>
      </c>
      <c r="D137" s="218" t="s">
        <v>134</v>
      </c>
      <c r="E137" s="219" t="s">
        <v>175</v>
      </c>
      <c r="F137" s="220" t="s">
        <v>176</v>
      </c>
      <c r="G137" s="221" t="s">
        <v>177</v>
      </c>
      <c r="H137" s="222">
        <v>960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138</v>
      </c>
      <c r="AT137" s="230" t="s">
        <v>134</v>
      </c>
      <c r="AU137" s="230" t="s">
        <v>83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138</v>
      </c>
      <c r="BM137" s="230" t="s">
        <v>574</v>
      </c>
    </row>
    <row r="138" s="13" customFormat="1">
      <c r="A138" s="13"/>
      <c r="B138" s="232"/>
      <c r="C138" s="233"/>
      <c r="D138" s="234" t="s">
        <v>140</v>
      </c>
      <c r="E138" s="235" t="s">
        <v>1</v>
      </c>
      <c r="F138" s="236" t="s">
        <v>575</v>
      </c>
      <c r="G138" s="233"/>
      <c r="H138" s="237">
        <v>960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140</v>
      </c>
      <c r="AU138" s="243" t="s">
        <v>83</v>
      </c>
      <c r="AV138" s="13" t="s">
        <v>83</v>
      </c>
      <c r="AW138" s="13" t="s">
        <v>30</v>
      </c>
      <c r="AX138" s="13" t="s">
        <v>81</v>
      </c>
      <c r="AY138" s="243" t="s">
        <v>132</v>
      </c>
    </row>
    <row r="139" s="2" customFormat="1" ht="30" customHeight="1">
      <c r="A139" s="37"/>
      <c r="B139" s="38"/>
      <c r="C139" s="218" t="s">
        <v>157</v>
      </c>
      <c r="D139" s="218" t="s">
        <v>134</v>
      </c>
      <c r="E139" s="219" t="s">
        <v>181</v>
      </c>
      <c r="F139" s="220" t="s">
        <v>182</v>
      </c>
      <c r="G139" s="221" t="s">
        <v>177</v>
      </c>
      <c r="H139" s="222">
        <v>873.60000000000002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138</v>
      </c>
      <c r="AT139" s="230" t="s">
        <v>134</v>
      </c>
      <c r="AU139" s="230" t="s">
        <v>83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138</v>
      </c>
      <c r="BM139" s="230" t="s">
        <v>576</v>
      </c>
    </row>
    <row r="140" s="13" customFormat="1">
      <c r="A140" s="13"/>
      <c r="B140" s="232"/>
      <c r="C140" s="233"/>
      <c r="D140" s="234" t="s">
        <v>140</v>
      </c>
      <c r="E140" s="235" t="s">
        <v>1</v>
      </c>
      <c r="F140" s="236" t="s">
        <v>577</v>
      </c>
      <c r="G140" s="233"/>
      <c r="H140" s="237">
        <v>600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140</v>
      </c>
      <c r="AU140" s="243" t="s">
        <v>83</v>
      </c>
      <c r="AV140" s="13" t="s">
        <v>83</v>
      </c>
      <c r="AW140" s="13" t="s">
        <v>30</v>
      </c>
      <c r="AX140" s="13" t="s">
        <v>73</v>
      </c>
      <c r="AY140" s="243" t="s">
        <v>132</v>
      </c>
    </row>
    <row r="141" s="13" customFormat="1">
      <c r="A141" s="13"/>
      <c r="B141" s="232"/>
      <c r="C141" s="233"/>
      <c r="D141" s="234" t="s">
        <v>140</v>
      </c>
      <c r="E141" s="235" t="s">
        <v>1</v>
      </c>
      <c r="F141" s="236" t="s">
        <v>578</v>
      </c>
      <c r="G141" s="233"/>
      <c r="H141" s="237">
        <v>273.60000000000002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140</v>
      </c>
      <c r="AU141" s="243" t="s">
        <v>83</v>
      </c>
      <c r="AV141" s="13" t="s">
        <v>83</v>
      </c>
      <c r="AW141" s="13" t="s">
        <v>30</v>
      </c>
      <c r="AX141" s="13" t="s">
        <v>73</v>
      </c>
      <c r="AY141" s="243" t="s">
        <v>132</v>
      </c>
    </row>
    <row r="142" s="14" customFormat="1">
      <c r="A142" s="14"/>
      <c r="B142" s="244"/>
      <c r="C142" s="245"/>
      <c r="D142" s="234" t="s">
        <v>140</v>
      </c>
      <c r="E142" s="246" t="s">
        <v>1</v>
      </c>
      <c r="F142" s="247" t="s">
        <v>143</v>
      </c>
      <c r="G142" s="245"/>
      <c r="H142" s="248">
        <v>873.60000000000002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140</v>
      </c>
      <c r="AU142" s="254" t="s">
        <v>83</v>
      </c>
      <c r="AV142" s="14" t="s">
        <v>138</v>
      </c>
      <c r="AW142" s="14" t="s">
        <v>30</v>
      </c>
      <c r="AX142" s="14" t="s">
        <v>81</v>
      </c>
      <c r="AY142" s="254" t="s">
        <v>132</v>
      </c>
    </row>
    <row r="143" s="2" customFormat="1" ht="19.8" customHeight="1">
      <c r="A143" s="37"/>
      <c r="B143" s="38"/>
      <c r="C143" s="218" t="s">
        <v>163</v>
      </c>
      <c r="D143" s="218" t="s">
        <v>134</v>
      </c>
      <c r="E143" s="219" t="s">
        <v>188</v>
      </c>
      <c r="F143" s="220" t="s">
        <v>189</v>
      </c>
      <c r="G143" s="221" t="s">
        <v>137</v>
      </c>
      <c r="H143" s="222">
        <v>1456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0.00058135999999999995</v>
      </c>
      <c r="R143" s="228">
        <f>Q143*H143</f>
        <v>0.84646015999999991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138</v>
      </c>
      <c r="AT143" s="230" t="s">
        <v>134</v>
      </c>
      <c r="AU143" s="230" t="s">
        <v>83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138</v>
      </c>
      <c r="BM143" s="230" t="s">
        <v>579</v>
      </c>
    </row>
    <row r="144" s="13" customFormat="1">
      <c r="A144" s="13"/>
      <c r="B144" s="232"/>
      <c r="C144" s="233"/>
      <c r="D144" s="234" t="s">
        <v>140</v>
      </c>
      <c r="E144" s="235" t="s">
        <v>1</v>
      </c>
      <c r="F144" s="236" t="s">
        <v>580</v>
      </c>
      <c r="G144" s="233"/>
      <c r="H144" s="237">
        <v>1456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140</v>
      </c>
      <c r="AU144" s="243" t="s">
        <v>83</v>
      </c>
      <c r="AV144" s="13" t="s">
        <v>83</v>
      </c>
      <c r="AW144" s="13" t="s">
        <v>30</v>
      </c>
      <c r="AX144" s="13" t="s">
        <v>81</v>
      </c>
      <c r="AY144" s="243" t="s">
        <v>132</v>
      </c>
    </row>
    <row r="145" s="2" customFormat="1" ht="19.8" customHeight="1">
      <c r="A145" s="37"/>
      <c r="B145" s="38"/>
      <c r="C145" s="218" t="s">
        <v>169</v>
      </c>
      <c r="D145" s="218" t="s">
        <v>134</v>
      </c>
      <c r="E145" s="219" t="s">
        <v>193</v>
      </c>
      <c r="F145" s="220" t="s">
        <v>194</v>
      </c>
      <c r="G145" s="221" t="s">
        <v>137</v>
      </c>
      <c r="H145" s="222">
        <v>1456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138</v>
      </c>
      <c r="AT145" s="230" t="s">
        <v>134</v>
      </c>
      <c r="AU145" s="230" t="s">
        <v>83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138</v>
      </c>
      <c r="BM145" s="230" t="s">
        <v>581</v>
      </c>
    </row>
    <row r="146" s="2" customFormat="1" ht="22.2" customHeight="1">
      <c r="A146" s="37"/>
      <c r="B146" s="38"/>
      <c r="C146" s="218" t="s">
        <v>174</v>
      </c>
      <c r="D146" s="218" t="s">
        <v>134</v>
      </c>
      <c r="E146" s="219" t="s">
        <v>197</v>
      </c>
      <c r="F146" s="220" t="s">
        <v>198</v>
      </c>
      <c r="G146" s="221" t="s">
        <v>177</v>
      </c>
      <c r="H146" s="222">
        <v>655.54600000000005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138</v>
      </c>
      <c r="AT146" s="230" t="s">
        <v>134</v>
      </c>
      <c r="AU146" s="230" t="s">
        <v>83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138</v>
      </c>
      <c r="BM146" s="230" t="s">
        <v>582</v>
      </c>
    </row>
    <row r="147" s="13" customFormat="1">
      <c r="A147" s="13"/>
      <c r="B147" s="232"/>
      <c r="C147" s="233"/>
      <c r="D147" s="234" t="s">
        <v>140</v>
      </c>
      <c r="E147" s="235" t="s">
        <v>1</v>
      </c>
      <c r="F147" s="236" t="s">
        <v>583</v>
      </c>
      <c r="G147" s="233"/>
      <c r="H147" s="237">
        <v>655.54600000000005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140</v>
      </c>
      <c r="AU147" s="243" t="s">
        <v>83</v>
      </c>
      <c r="AV147" s="13" t="s">
        <v>83</v>
      </c>
      <c r="AW147" s="13" t="s">
        <v>30</v>
      </c>
      <c r="AX147" s="13" t="s">
        <v>81</v>
      </c>
      <c r="AY147" s="243" t="s">
        <v>132</v>
      </c>
    </row>
    <row r="148" s="2" customFormat="1" ht="30" customHeight="1">
      <c r="A148" s="37"/>
      <c r="B148" s="38"/>
      <c r="C148" s="218" t="s">
        <v>180</v>
      </c>
      <c r="D148" s="218" t="s">
        <v>134</v>
      </c>
      <c r="E148" s="219" t="s">
        <v>202</v>
      </c>
      <c r="F148" s="220" t="s">
        <v>203</v>
      </c>
      <c r="G148" s="221" t="s">
        <v>177</v>
      </c>
      <c r="H148" s="222">
        <v>1178.0540000000001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138</v>
      </c>
      <c r="AT148" s="230" t="s">
        <v>134</v>
      </c>
      <c r="AU148" s="230" t="s">
        <v>83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138</v>
      </c>
      <c r="BM148" s="230" t="s">
        <v>584</v>
      </c>
    </row>
    <row r="149" s="13" customFormat="1">
      <c r="A149" s="13"/>
      <c r="B149" s="232"/>
      <c r="C149" s="233"/>
      <c r="D149" s="234" t="s">
        <v>140</v>
      </c>
      <c r="E149" s="235" t="s">
        <v>1</v>
      </c>
      <c r="F149" s="236" t="s">
        <v>585</v>
      </c>
      <c r="G149" s="233"/>
      <c r="H149" s="237">
        <v>1178.0540000000001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140</v>
      </c>
      <c r="AU149" s="243" t="s">
        <v>83</v>
      </c>
      <c r="AV149" s="13" t="s">
        <v>83</v>
      </c>
      <c r="AW149" s="13" t="s">
        <v>30</v>
      </c>
      <c r="AX149" s="13" t="s">
        <v>81</v>
      </c>
      <c r="AY149" s="243" t="s">
        <v>132</v>
      </c>
    </row>
    <row r="150" s="2" customFormat="1" ht="22.2" customHeight="1">
      <c r="A150" s="37"/>
      <c r="B150" s="38"/>
      <c r="C150" s="218" t="s">
        <v>187</v>
      </c>
      <c r="D150" s="218" t="s">
        <v>134</v>
      </c>
      <c r="E150" s="219" t="s">
        <v>207</v>
      </c>
      <c r="F150" s="220" t="s">
        <v>208</v>
      </c>
      <c r="G150" s="221" t="s">
        <v>177</v>
      </c>
      <c r="H150" s="222">
        <v>655.54600000000005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138</v>
      </c>
      <c r="AT150" s="230" t="s">
        <v>134</v>
      </c>
      <c r="AU150" s="230" t="s">
        <v>83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138</v>
      </c>
      <c r="BM150" s="230" t="s">
        <v>586</v>
      </c>
    </row>
    <row r="151" s="2" customFormat="1" ht="30" customHeight="1">
      <c r="A151" s="37"/>
      <c r="B151" s="38"/>
      <c r="C151" s="218" t="s">
        <v>192</v>
      </c>
      <c r="D151" s="218" t="s">
        <v>134</v>
      </c>
      <c r="E151" s="219" t="s">
        <v>210</v>
      </c>
      <c r="F151" s="220" t="s">
        <v>211</v>
      </c>
      <c r="G151" s="221" t="s">
        <v>212</v>
      </c>
      <c r="H151" s="222">
        <v>2120.4969999999998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138</v>
      </c>
      <c r="AT151" s="230" t="s">
        <v>134</v>
      </c>
      <c r="AU151" s="230" t="s">
        <v>83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138</v>
      </c>
      <c r="BM151" s="230" t="s">
        <v>587</v>
      </c>
    </row>
    <row r="152" s="13" customFormat="1">
      <c r="A152" s="13"/>
      <c r="B152" s="232"/>
      <c r="C152" s="233"/>
      <c r="D152" s="234" t="s">
        <v>140</v>
      </c>
      <c r="E152" s="235" t="s">
        <v>1</v>
      </c>
      <c r="F152" s="236" t="s">
        <v>588</v>
      </c>
      <c r="G152" s="233"/>
      <c r="H152" s="237">
        <v>2120.4969999999998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140</v>
      </c>
      <c r="AU152" s="243" t="s">
        <v>83</v>
      </c>
      <c r="AV152" s="13" t="s">
        <v>83</v>
      </c>
      <c r="AW152" s="13" t="s">
        <v>30</v>
      </c>
      <c r="AX152" s="13" t="s">
        <v>81</v>
      </c>
      <c r="AY152" s="243" t="s">
        <v>132</v>
      </c>
    </row>
    <row r="153" s="2" customFormat="1" ht="14.4" customHeight="1">
      <c r="A153" s="37"/>
      <c r="B153" s="38"/>
      <c r="C153" s="218" t="s">
        <v>196</v>
      </c>
      <c r="D153" s="218" t="s">
        <v>134</v>
      </c>
      <c r="E153" s="219" t="s">
        <v>216</v>
      </c>
      <c r="F153" s="220" t="s">
        <v>217</v>
      </c>
      <c r="G153" s="221" t="s">
        <v>177</v>
      </c>
      <c r="H153" s="222">
        <v>1833.5999999999999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138</v>
      </c>
      <c r="AT153" s="230" t="s">
        <v>134</v>
      </c>
      <c r="AU153" s="230" t="s">
        <v>83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81</v>
      </c>
      <c r="BK153" s="231">
        <f>ROUND(I153*H153,2)</f>
        <v>0</v>
      </c>
      <c r="BL153" s="16" t="s">
        <v>138</v>
      </c>
      <c r="BM153" s="230" t="s">
        <v>589</v>
      </c>
    </row>
    <row r="154" s="13" customFormat="1">
      <c r="A154" s="13"/>
      <c r="B154" s="232"/>
      <c r="C154" s="233"/>
      <c r="D154" s="234" t="s">
        <v>140</v>
      </c>
      <c r="E154" s="235" t="s">
        <v>1</v>
      </c>
      <c r="F154" s="236" t="s">
        <v>590</v>
      </c>
      <c r="G154" s="233"/>
      <c r="H154" s="237">
        <v>1833.5999999999999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140</v>
      </c>
      <c r="AU154" s="243" t="s">
        <v>83</v>
      </c>
      <c r="AV154" s="13" t="s">
        <v>83</v>
      </c>
      <c r="AW154" s="13" t="s">
        <v>30</v>
      </c>
      <c r="AX154" s="13" t="s">
        <v>81</v>
      </c>
      <c r="AY154" s="243" t="s">
        <v>132</v>
      </c>
    </row>
    <row r="155" s="2" customFormat="1" ht="22.2" customHeight="1">
      <c r="A155" s="37"/>
      <c r="B155" s="38"/>
      <c r="C155" s="218" t="s">
        <v>201</v>
      </c>
      <c r="D155" s="218" t="s">
        <v>134</v>
      </c>
      <c r="E155" s="219" t="s">
        <v>221</v>
      </c>
      <c r="F155" s="220" t="s">
        <v>222</v>
      </c>
      <c r="G155" s="221" t="s">
        <v>177</v>
      </c>
      <c r="H155" s="222">
        <v>1311.0920000000001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138</v>
      </c>
      <c r="AT155" s="230" t="s">
        <v>134</v>
      </c>
      <c r="AU155" s="230" t="s">
        <v>83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138</v>
      </c>
      <c r="BM155" s="230" t="s">
        <v>591</v>
      </c>
    </row>
    <row r="156" s="13" customFormat="1">
      <c r="A156" s="13"/>
      <c r="B156" s="232"/>
      <c r="C156" s="233"/>
      <c r="D156" s="234" t="s">
        <v>140</v>
      </c>
      <c r="E156" s="235" t="s">
        <v>1</v>
      </c>
      <c r="F156" s="236" t="s">
        <v>592</v>
      </c>
      <c r="G156" s="233"/>
      <c r="H156" s="237">
        <v>626.51999999999998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140</v>
      </c>
      <c r="AU156" s="243" t="s">
        <v>83</v>
      </c>
      <c r="AV156" s="13" t="s">
        <v>83</v>
      </c>
      <c r="AW156" s="13" t="s">
        <v>30</v>
      </c>
      <c r="AX156" s="13" t="s">
        <v>73</v>
      </c>
      <c r="AY156" s="243" t="s">
        <v>132</v>
      </c>
    </row>
    <row r="157" s="13" customFormat="1">
      <c r="A157" s="13"/>
      <c r="B157" s="232"/>
      <c r="C157" s="233"/>
      <c r="D157" s="234" t="s">
        <v>140</v>
      </c>
      <c r="E157" s="235" t="s">
        <v>1</v>
      </c>
      <c r="F157" s="236" t="s">
        <v>593</v>
      </c>
      <c r="G157" s="233"/>
      <c r="H157" s="237">
        <v>684.572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140</v>
      </c>
      <c r="AU157" s="243" t="s">
        <v>83</v>
      </c>
      <c r="AV157" s="13" t="s">
        <v>83</v>
      </c>
      <c r="AW157" s="13" t="s">
        <v>30</v>
      </c>
      <c r="AX157" s="13" t="s">
        <v>73</v>
      </c>
      <c r="AY157" s="243" t="s">
        <v>132</v>
      </c>
    </row>
    <row r="158" s="14" customFormat="1">
      <c r="A158" s="14"/>
      <c r="B158" s="244"/>
      <c r="C158" s="245"/>
      <c r="D158" s="234" t="s">
        <v>140</v>
      </c>
      <c r="E158" s="246" t="s">
        <v>1</v>
      </c>
      <c r="F158" s="247" t="s">
        <v>143</v>
      </c>
      <c r="G158" s="245"/>
      <c r="H158" s="248">
        <v>1311.0920000000001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140</v>
      </c>
      <c r="AU158" s="254" t="s">
        <v>83</v>
      </c>
      <c r="AV158" s="14" t="s">
        <v>138</v>
      </c>
      <c r="AW158" s="14" t="s">
        <v>30</v>
      </c>
      <c r="AX158" s="14" t="s">
        <v>81</v>
      </c>
      <c r="AY158" s="254" t="s">
        <v>132</v>
      </c>
    </row>
    <row r="159" s="2" customFormat="1" ht="14.4" customHeight="1">
      <c r="A159" s="37"/>
      <c r="B159" s="38"/>
      <c r="C159" s="255" t="s">
        <v>206</v>
      </c>
      <c r="D159" s="255" t="s">
        <v>227</v>
      </c>
      <c r="E159" s="256" t="s">
        <v>228</v>
      </c>
      <c r="F159" s="257" t="s">
        <v>229</v>
      </c>
      <c r="G159" s="258" t="s">
        <v>212</v>
      </c>
      <c r="H159" s="259">
        <v>1179.983</v>
      </c>
      <c r="I159" s="260"/>
      <c r="J159" s="261">
        <f>ROUND(I159*H159,2)</f>
        <v>0</v>
      </c>
      <c r="K159" s="262"/>
      <c r="L159" s="263"/>
      <c r="M159" s="264" t="s">
        <v>1</v>
      </c>
      <c r="N159" s="265" t="s">
        <v>38</v>
      </c>
      <c r="O159" s="90"/>
      <c r="P159" s="228">
        <f>O159*H159</f>
        <v>0</v>
      </c>
      <c r="Q159" s="228">
        <v>1</v>
      </c>
      <c r="R159" s="228">
        <f>Q159*H159</f>
        <v>1179.983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174</v>
      </c>
      <c r="AT159" s="230" t="s">
        <v>227</v>
      </c>
      <c r="AU159" s="230" t="s">
        <v>83</v>
      </c>
      <c r="AY159" s="16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138</v>
      </c>
      <c r="BM159" s="230" t="s">
        <v>594</v>
      </c>
    </row>
    <row r="160" s="13" customFormat="1">
      <c r="A160" s="13"/>
      <c r="B160" s="232"/>
      <c r="C160" s="233"/>
      <c r="D160" s="234" t="s">
        <v>140</v>
      </c>
      <c r="E160" s="235" t="s">
        <v>1</v>
      </c>
      <c r="F160" s="236" t="s">
        <v>595</v>
      </c>
      <c r="G160" s="233"/>
      <c r="H160" s="237">
        <v>1179.983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140</v>
      </c>
      <c r="AU160" s="243" t="s">
        <v>83</v>
      </c>
      <c r="AV160" s="13" t="s">
        <v>83</v>
      </c>
      <c r="AW160" s="13" t="s">
        <v>30</v>
      </c>
      <c r="AX160" s="13" t="s">
        <v>81</v>
      </c>
      <c r="AY160" s="243" t="s">
        <v>132</v>
      </c>
    </row>
    <row r="161" s="2" customFormat="1" ht="22.2" customHeight="1">
      <c r="A161" s="37"/>
      <c r="B161" s="38"/>
      <c r="C161" s="218" t="s">
        <v>8</v>
      </c>
      <c r="D161" s="218" t="s">
        <v>134</v>
      </c>
      <c r="E161" s="219" t="s">
        <v>233</v>
      </c>
      <c r="F161" s="220" t="s">
        <v>234</v>
      </c>
      <c r="G161" s="221" t="s">
        <v>177</v>
      </c>
      <c r="H161" s="222">
        <v>203.40000000000001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138</v>
      </c>
      <c r="AT161" s="230" t="s">
        <v>134</v>
      </c>
      <c r="AU161" s="230" t="s">
        <v>83</v>
      </c>
      <c r="AY161" s="16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138</v>
      </c>
      <c r="BM161" s="230" t="s">
        <v>596</v>
      </c>
    </row>
    <row r="162" s="13" customFormat="1">
      <c r="A162" s="13"/>
      <c r="B162" s="232"/>
      <c r="C162" s="233"/>
      <c r="D162" s="234" t="s">
        <v>140</v>
      </c>
      <c r="E162" s="235" t="s">
        <v>1</v>
      </c>
      <c r="F162" s="236" t="s">
        <v>597</v>
      </c>
      <c r="G162" s="233"/>
      <c r="H162" s="237">
        <v>135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140</v>
      </c>
      <c r="AU162" s="243" t="s">
        <v>83</v>
      </c>
      <c r="AV162" s="13" t="s">
        <v>83</v>
      </c>
      <c r="AW162" s="13" t="s">
        <v>30</v>
      </c>
      <c r="AX162" s="13" t="s">
        <v>73</v>
      </c>
      <c r="AY162" s="243" t="s">
        <v>132</v>
      </c>
    </row>
    <row r="163" s="13" customFormat="1">
      <c r="A163" s="13"/>
      <c r="B163" s="232"/>
      <c r="C163" s="233"/>
      <c r="D163" s="234" t="s">
        <v>140</v>
      </c>
      <c r="E163" s="235" t="s">
        <v>1</v>
      </c>
      <c r="F163" s="236" t="s">
        <v>598</v>
      </c>
      <c r="G163" s="233"/>
      <c r="H163" s="237">
        <v>68.400000000000006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140</v>
      </c>
      <c r="AU163" s="243" t="s">
        <v>83</v>
      </c>
      <c r="AV163" s="13" t="s">
        <v>83</v>
      </c>
      <c r="AW163" s="13" t="s">
        <v>30</v>
      </c>
      <c r="AX163" s="13" t="s">
        <v>73</v>
      </c>
      <c r="AY163" s="243" t="s">
        <v>132</v>
      </c>
    </row>
    <row r="164" s="14" customFormat="1">
      <c r="A164" s="14"/>
      <c r="B164" s="244"/>
      <c r="C164" s="245"/>
      <c r="D164" s="234" t="s">
        <v>140</v>
      </c>
      <c r="E164" s="246" t="s">
        <v>1</v>
      </c>
      <c r="F164" s="247" t="s">
        <v>143</v>
      </c>
      <c r="G164" s="245"/>
      <c r="H164" s="248">
        <v>203.40000000000001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140</v>
      </c>
      <c r="AU164" s="254" t="s">
        <v>83</v>
      </c>
      <c r="AV164" s="14" t="s">
        <v>138</v>
      </c>
      <c r="AW164" s="14" t="s">
        <v>30</v>
      </c>
      <c r="AX164" s="14" t="s">
        <v>81</v>
      </c>
      <c r="AY164" s="254" t="s">
        <v>132</v>
      </c>
    </row>
    <row r="165" s="2" customFormat="1" ht="14.4" customHeight="1">
      <c r="A165" s="37"/>
      <c r="B165" s="38"/>
      <c r="C165" s="255" t="s">
        <v>215</v>
      </c>
      <c r="D165" s="255" t="s">
        <v>227</v>
      </c>
      <c r="E165" s="256" t="s">
        <v>240</v>
      </c>
      <c r="F165" s="257" t="s">
        <v>241</v>
      </c>
      <c r="G165" s="258" t="s">
        <v>212</v>
      </c>
      <c r="H165" s="259">
        <v>366.12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38</v>
      </c>
      <c r="O165" s="90"/>
      <c r="P165" s="228">
        <f>O165*H165</f>
        <v>0</v>
      </c>
      <c r="Q165" s="228">
        <v>1</v>
      </c>
      <c r="R165" s="228">
        <f>Q165*H165</f>
        <v>366.12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174</v>
      </c>
      <c r="AT165" s="230" t="s">
        <v>227</v>
      </c>
      <c r="AU165" s="230" t="s">
        <v>83</v>
      </c>
      <c r="AY165" s="16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81</v>
      </c>
      <c r="BK165" s="231">
        <f>ROUND(I165*H165,2)</f>
        <v>0</v>
      </c>
      <c r="BL165" s="16" t="s">
        <v>138</v>
      </c>
      <c r="BM165" s="230" t="s">
        <v>599</v>
      </c>
    </row>
    <row r="166" s="13" customFormat="1">
      <c r="A166" s="13"/>
      <c r="B166" s="232"/>
      <c r="C166" s="233"/>
      <c r="D166" s="234" t="s">
        <v>140</v>
      </c>
      <c r="E166" s="235" t="s">
        <v>1</v>
      </c>
      <c r="F166" s="236" t="s">
        <v>600</v>
      </c>
      <c r="G166" s="233"/>
      <c r="H166" s="237">
        <v>366.12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140</v>
      </c>
      <c r="AU166" s="243" t="s">
        <v>83</v>
      </c>
      <c r="AV166" s="13" t="s">
        <v>83</v>
      </c>
      <c r="AW166" s="13" t="s">
        <v>30</v>
      </c>
      <c r="AX166" s="13" t="s">
        <v>81</v>
      </c>
      <c r="AY166" s="243" t="s">
        <v>132</v>
      </c>
    </row>
    <row r="167" s="12" customFormat="1" ht="22.8" customHeight="1">
      <c r="A167" s="12"/>
      <c r="B167" s="202"/>
      <c r="C167" s="203"/>
      <c r="D167" s="204" t="s">
        <v>72</v>
      </c>
      <c r="E167" s="216" t="s">
        <v>83</v>
      </c>
      <c r="F167" s="216" t="s">
        <v>262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SUM(P168:P173)</f>
        <v>0</v>
      </c>
      <c r="Q167" s="210"/>
      <c r="R167" s="211">
        <f>SUM(R168:R173)</f>
        <v>63.974400000000003</v>
      </c>
      <c r="S167" s="210"/>
      <c r="T167" s="212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81</v>
      </c>
      <c r="AT167" s="214" t="s">
        <v>72</v>
      </c>
      <c r="AU167" s="214" t="s">
        <v>81</v>
      </c>
      <c r="AY167" s="213" t="s">
        <v>132</v>
      </c>
      <c r="BK167" s="215">
        <f>SUM(BK168:BK173)</f>
        <v>0</v>
      </c>
    </row>
    <row r="168" s="2" customFormat="1" ht="22.2" customHeight="1">
      <c r="A168" s="37"/>
      <c r="B168" s="38"/>
      <c r="C168" s="218" t="s">
        <v>220</v>
      </c>
      <c r="D168" s="218" t="s">
        <v>134</v>
      </c>
      <c r="E168" s="219" t="s">
        <v>264</v>
      </c>
      <c r="F168" s="220" t="s">
        <v>265</v>
      </c>
      <c r="G168" s="221" t="s">
        <v>137</v>
      </c>
      <c r="H168" s="222">
        <v>436.80000000000001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0.108</v>
      </c>
      <c r="R168" s="228">
        <f>Q168*H168</f>
        <v>47.174399999999999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138</v>
      </c>
      <c r="AT168" s="230" t="s">
        <v>134</v>
      </c>
      <c r="AU168" s="230" t="s">
        <v>83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138</v>
      </c>
      <c r="BM168" s="230" t="s">
        <v>601</v>
      </c>
    </row>
    <row r="169" s="13" customFormat="1">
      <c r="A169" s="13"/>
      <c r="B169" s="232"/>
      <c r="C169" s="233"/>
      <c r="D169" s="234" t="s">
        <v>140</v>
      </c>
      <c r="E169" s="235" t="s">
        <v>1</v>
      </c>
      <c r="F169" s="236" t="s">
        <v>602</v>
      </c>
      <c r="G169" s="233"/>
      <c r="H169" s="237">
        <v>436.80000000000001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140</v>
      </c>
      <c r="AU169" s="243" t="s">
        <v>83</v>
      </c>
      <c r="AV169" s="13" t="s">
        <v>83</v>
      </c>
      <c r="AW169" s="13" t="s">
        <v>30</v>
      </c>
      <c r="AX169" s="13" t="s">
        <v>81</v>
      </c>
      <c r="AY169" s="243" t="s">
        <v>132</v>
      </c>
    </row>
    <row r="170" s="2" customFormat="1" ht="14.4" customHeight="1">
      <c r="A170" s="37"/>
      <c r="B170" s="38"/>
      <c r="C170" s="255" t="s">
        <v>226</v>
      </c>
      <c r="D170" s="255" t="s">
        <v>227</v>
      </c>
      <c r="E170" s="256" t="s">
        <v>268</v>
      </c>
      <c r="F170" s="257" t="s">
        <v>269</v>
      </c>
      <c r="G170" s="258" t="s">
        <v>270</v>
      </c>
      <c r="H170" s="259">
        <v>15</v>
      </c>
      <c r="I170" s="260"/>
      <c r="J170" s="261">
        <f>ROUND(I170*H170,2)</f>
        <v>0</v>
      </c>
      <c r="K170" s="262"/>
      <c r="L170" s="263"/>
      <c r="M170" s="264" t="s">
        <v>1</v>
      </c>
      <c r="N170" s="265" t="s">
        <v>38</v>
      </c>
      <c r="O170" s="90"/>
      <c r="P170" s="228">
        <f>O170*H170</f>
        <v>0</v>
      </c>
      <c r="Q170" s="228">
        <v>1.1200000000000001</v>
      </c>
      <c r="R170" s="228">
        <f>Q170*H170</f>
        <v>16.800000000000001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174</v>
      </c>
      <c r="AT170" s="230" t="s">
        <v>227</v>
      </c>
      <c r="AU170" s="230" t="s">
        <v>83</v>
      </c>
      <c r="AY170" s="16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138</v>
      </c>
      <c r="BM170" s="230" t="s">
        <v>603</v>
      </c>
    </row>
    <row r="171" s="13" customFormat="1">
      <c r="A171" s="13"/>
      <c r="B171" s="232"/>
      <c r="C171" s="233"/>
      <c r="D171" s="234" t="s">
        <v>140</v>
      </c>
      <c r="E171" s="235" t="s">
        <v>1</v>
      </c>
      <c r="F171" s="236" t="s">
        <v>604</v>
      </c>
      <c r="G171" s="233"/>
      <c r="H171" s="237">
        <v>145.333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140</v>
      </c>
      <c r="AU171" s="243" t="s">
        <v>83</v>
      </c>
      <c r="AV171" s="13" t="s">
        <v>83</v>
      </c>
      <c r="AW171" s="13" t="s">
        <v>30</v>
      </c>
      <c r="AX171" s="13" t="s">
        <v>73</v>
      </c>
      <c r="AY171" s="243" t="s">
        <v>132</v>
      </c>
    </row>
    <row r="172" s="13" customFormat="1">
      <c r="A172" s="13"/>
      <c r="B172" s="232"/>
      <c r="C172" s="233"/>
      <c r="D172" s="234" t="s">
        <v>140</v>
      </c>
      <c r="E172" s="235" t="s">
        <v>1</v>
      </c>
      <c r="F172" s="236" t="s">
        <v>605</v>
      </c>
      <c r="G172" s="233"/>
      <c r="H172" s="237">
        <v>14.5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140</v>
      </c>
      <c r="AU172" s="243" t="s">
        <v>83</v>
      </c>
      <c r="AV172" s="13" t="s">
        <v>83</v>
      </c>
      <c r="AW172" s="13" t="s">
        <v>30</v>
      </c>
      <c r="AX172" s="13" t="s">
        <v>73</v>
      </c>
      <c r="AY172" s="243" t="s">
        <v>132</v>
      </c>
    </row>
    <row r="173" s="13" customFormat="1">
      <c r="A173" s="13"/>
      <c r="B173" s="232"/>
      <c r="C173" s="233"/>
      <c r="D173" s="234" t="s">
        <v>140</v>
      </c>
      <c r="E173" s="235" t="s">
        <v>1</v>
      </c>
      <c r="F173" s="236" t="s">
        <v>8</v>
      </c>
      <c r="G173" s="233"/>
      <c r="H173" s="237">
        <v>15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140</v>
      </c>
      <c r="AU173" s="243" t="s">
        <v>83</v>
      </c>
      <c r="AV173" s="13" t="s">
        <v>83</v>
      </c>
      <c r="AW173" s="13" t="s">
        <v>30</v>
      </c>
      <c r="AX173" s="13" t="s">
        <v>81</v>
      </c>
      <c r="AY173" s="243" t="s">
        <v>132</v>
      </c>
    </row>
    <row r="174" s="12" customFormat="1" ht="22.8" customHeight="1">
      <c r="A174" s="12"/>
      <c r="B174" s="202"/>
      <c r="C174" s="203"/>
      <c r="D174" s="204" t="s">
        <v>72</v>
      </c>
      <c r="E174" s="216" t="s">
        <v>138</v>
      </c>
      <c r="F174" s="216" t="s">
        <v>283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SUM(P175:P195)</f>
        <v>0</v>
      </c>
      <c r="Q174" s="210"/>
      <c r="R174" s="211">
        <f>SUM(R175:R195)</f>
        <v>271.98948866752164</v>
      </c>
      <c r="S174" s="210"/>
      <c r="T174" s="212">
        <f>SUM(T175:T195)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81</v>
      </c>
      <c r="AT174" s="214" t="s">
        <v>72</v>
      </c>
      <c r="AU174" s="214" t="s">
        <v>81</v>
      </c>
      <c r="AY174" s="213" t="s">
        <v>132</v>
      </c>
      <c r="BK174" s="215">
        <f>SUM(BK175:BK195)</f>
        <v>0</v>
      </c>
    </row>
    <row r="175" s="2" customFormat="1" ht="14.4" customHeight="1">
      <c r="A175" s="37"/>
      <c r="B175" s="38"/>
      <c r="C175" s="218" t="s">
        <v>232</v>
      </c>
      <c r="D175" s="218" t="s">
        <v>134</v>
      </c>
      <c r="E175" s="219" t="s">
        <v>285</v>
      </c>
      <c r="F175" s="220" t="s">
        <v>286</v>
      </c>
      <c r="G175" s="221" t="s">
        <v>177</v>
      </c>
      <c r="H175" s="222">
        <v>62.25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1.7034</v>
      </c>
      <c r="R175" s="228">
        <f>Q175*H175</f>
        <v>106.03665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138</v>
      </c>
      <c r="AT175" s="230" t="s">
        <v>134</v>
      </c>
      <c r="AU175" s="230" t="s">
        <v>83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138</v>
      </c>
      <c r="BM175" s="230" t="s">
        <v>606</v>
      </c>
    </row>
    <row r="176" s="13" customFormat="1">
      <c r="A176" s="13"/>
      <c r="B176" s="232"/>
      <c r="C176" s="233"/>
      <c r="D176" s="234" t="s">
        <v>140</v>
      </c>
      <c r="E176" s="235" t="s">
        <v>1</v>
      </c>
      <c r="F176" s="236" t="s">
        <v>607</v>
      </c>
      <c r="G176" s="233"/>
      <c r="H176" s="237">
        <v>38.25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140</v>
      </c>
      <c r="AU176" s="243" t="s">
        <v>83</v>
      </c>
      <c r="AV176" s="13" t="s">
        <v>83</v>
      </c>
      <c r="AW176" s="13" t="s">
        <v>30</v>
      </c>
      <c r="AX176" s="13" t="s">
        <v>73</v>
      </c>
      <c r="AY176" s="243" t="s">
        <v>132</v>
      </c>
    </row>
    <row r="177" s="13" customFormat="1">
      <c r="A177" s="13"/>
      <c r="B177" s="232"/>
      <c r="C177" s="233"/>
      <c r="D177" s="234" t="s">
        <v>140</v>
      </c>
      <c r="E177" s="235" t="s">
        <v>1</v>
      </c>
      <c r="F177" s="236" t="s">
        <v>608</v>
      </c>
      <c r="G177" s="233"/>
      <c r="H177" s="237">
        <v>24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140</v>
      </c>
      <c r="AU177" s="243" t="s">
        <v>83</v>
      </c>
      <c r="AV177" s="13" t="s">
        <v>83</v>
      </c>
      <c r="AW177" s="13" t="s">
        <v>30</v>
      </c>
      <c r="AX177" s="13" t="s">
        <v>73</v>
      </c>
      <c r="AY177" s="243" t="s">
        <v>132</v>
      </c>
    </row>
    <row r="178" s="14" customFormat="1">
      <c r="A178" s="14"/>
      <c r="B178" s="244"/>
      <c r="C178" s="245"/>
      <c r="D178" s="234" t="s">
        <v>140</v>
      </c>
      <c r="E178" s="246" t="s">
        <v>1</v>
      </c>
      <c r="F178" s="247" t="s">
        <v>143</v>
      </c>
      <c r="G178" s="245"/>
      <c r="H178" s="248">
        <v>62.25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140</v>
      </c>
      <c r="AU178" s="254" t="s">
        <v>83</v>
      </c>
      <c r="AV178" s="14" t="s">
        <v>138</v>
      </c>
      <c r="AW178" s="14" t="s">
        <v>30</v>
      </c>
      <c r="AX178" s="14" t="s">
        <v>81</v>
      </c>
      <c r="AY178" s="254" t="s">
        <v>132</v>
      </c>
    </row>
    <row r="179" s="2" customFormat="1" ht="14.4" customHeight="1">
      <c r="A179" s="37"/>
      <c r="B179" s="38"/>
      <c r="C179" s="218" t="s">
        <v>239</v>
      </c>
      <c r="D179" s="218" t="s">
        <v>134</v>
      </c>
      <c r="E179" s="219" t="s">
        <v>291</v>
      </c>
      <c r="F179" s="220" t="s">
        <v>292</v>
      </c>
      <c r="G179" s="221" t="s">
        <v>177</v>
      </c>
      <c r="H179" s="222">
        <v>43.68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1.8907700000000001</v>
      </c>
      <c r="R179" s="228">
        <f>Q179*H179</f>
        <v>82.588833600000001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138</v>
      </c>
      <c r="AT179" s="230" t="s">
        <v>134</v>
      </c>
      <c r="AU179" s="230" t="s">
        <v>83</v>
      </c>
      <c r="AY179" s="16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138</v>
      </c>
      <c r="BM179" s="230" t="s">
        <v>609</v>
      </c>
    </row>
    <row r="180" s="13" customFormat="1">
      <c r="A180" s="13"/>
      <c r="B180" s="232"/>
      <c r="C180" s="233"/>
      <c r="D180" s="234" t="s">
        <v>140</v>
      </c>
      <c r="E180" s="235" t="s">
        <v>1</v>
      </c>
      <c r="F180" s="236" t="s">
        <v>610</v>
      </c>
      <c r="G180" s="233"/>
      <c r="H180" s="237">
        <v>30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140</v>
      </c>
      <c r="AU180" s="243" t="s">
        <v>83</v>
      </c>
      <c r="AV180" s="13" t="s">
        <v>83</v>
      </c>
      <c r="AW180" s="13" t="s">
        <v>30</v>
      </c>
      <c r="AX180" s="13" t="s">
        <v>73</v>
      </c>
      <c r="AY180" s="243" t="s">
        <v>132</v>
      </c>
    </row>
    <row r="181" s="13" customFormat="1">
      <c r="A181" s="13"/>
      <c r="B181" s="232"/>
      <c r="C181" s="233"/>
      <c r="D181" s="234" t="s">
        <v>140</v>
      </c>
      <c r="E181" s="235" t="s">
        <v>1</v>
      </c>
      <c r="F181" s="236" t="s">
        <v>611</v>
      </c>
      <c r="G181" s="233"/>
      <c r="H181" s="237">
        <v>13.68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140</v>
      </c>
      <c r="AU181" s="243" t="s">
        <v>83</v>
      </c>
      <c r="AV181" s="13" t="s">
        <v>83</v>
      </c>
      <c r="AW181" s="13" t="s">
        <v>30</v>
      </c>
      <c r="AX181" s="13" t="s">
        <v>73</v>
      </c>
      <c r="AY181" s="243" t="s">
        <v>132</v>
      </c>
    </row>
    <row r="182" s="14" customFormat="1">
      <c r="A182" s="14"/>
      <c r="B182" s="244"/>
      <c r="C182" s="245"/>
      <c r="D182" s="234" t="s">
        <v>140</v>
      </c>
      <c r="E182" s="246" t="s">
        <v>1</v>
      </c>
      <c r="F182" s="247" t="s">
        <v>143</v>
      </c>
      <c r="G182" s="245"/>
      <c r="H182" s="248">
        <v>43.68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140</v>
      </c>
      <c r="AU182" s="254" t="s">
        <v>83</v>
      </c>
      <c r="AV182" s="14" t="s">
        <v>138</v>
      </c>
      <c r="AW182" s="14" t="s">
        <v>30</v>
      </c>
      <c r="AX182" s="14" t="s">
        <v>81</v>
      </c>
      <c r="AY182" s="254" t="s">
        <v>132</v>
      </c>
    </row>
    <row r="183" s="2" customFormat="1" ht="22.2" customHeight="1">
      <c r="A183" s="37"/>
      <c r="B183" s="38"/>
      <c r="C183" s="218" t="s">
        <v>7</v>
      </c>
      <c r="D183" s="218" t="s">
        <v>134</v>
      </c>
      <c r="E183" s="219" t="s">
        <v>298</v>
      </c>
      <c r="F183" s="220" t="s">
        <v>299</v>
      </c>
      <c r="G183" s="221" t="s">
        <v>177</v>
      </c>
      <c r="H183" s="222">
        <v>34.537999999999997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38</v>
      </c>
      <c r="O183" s="90"/>
      <c r="P183" s="228">
        <f>O183*H183</f>
        <v>0</v>
      </c>
      <c r="Q183" s="228">
        <v>2.234</v>
      </c>
      <c r="R183" s="228">
        <f>Q183*H183</f>
        <v>77.15789199999999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138</v>
      </c>
      <c r="AT183" s="230" t="s">
        <v>134</v>
      </c>
      <c r="AU183" s="230" t="s">
        <v>83</v>
      </c>
      <c r="AY183" s="16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138</v>
      </c>
      <c r="BM183" s="230" t="s">
        <v>612</v>
      </c>
    </row>
    <row r="184" s="13" customFormat="1">
      <c r="A184" s="13"/>
      <c r="B184" s="232"/>
      <c r="C184" s="233"/>
      <c r="D184" s="234" t="s">
        <v>140</v>
      </c>
      <c r="E184" s="235" t="s">
        <v>1</v>
      </c>
      <c r="F184" s="236" t="s">
        <v>613</v>
      </c>
      <c r="G184" s="233"/>
      <c r="H184" s="237">
        <v>5.7380000000000004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140</v>
      </c>
      <c r="AU184" s="243" t="s">
        <v>83</v>
      </c>
      <c r="AV184" s="13" t="s">
        <v>83</v>
      </c>
      <c r="AW184" s="13" t="s">
        <v>30</v>
      </c>
      <c r="AX184" s="13" t="s">
        <v>73</v>
      </c>
      <c r="AY184" s="243" t="s">
        <v>132</v>
      </c>
    </row>
    <row r="185" s="13" customFormat="1">
      <c r="A185" s="13"/>
      <c r="B185" s="232"/>
      <c r="C185" s="233"/>
      <c r="D185" s="234" t="s">
        <v>140</v>
      </c>
      <c r="E185" s="235" t="s">
        <v>1</v>
      </c>
      <c r="F185" s="236" t="s">
        <v>614</v>
      </c>
      <c r="G185" s="233"/>
      <c r="H185" s="237">
        <v>28.800000000000001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140</v>
      </c>
      <c r="AU185" s="243" t="s">
        <v>83</v>
      </c>
      <c r="AV185" s="13" t="s">
        <v>83</v>
      </c>
      <c r="AW185" s="13" t="s">
        <v>30</v>
      </c>
      <c r="AX185" s="13" t="s">
        <v>73</v>
      </c>
      <c r="AY185" s="243" t="s">
        <v>132</v>
      </c>
    </row>
    <row r="186" s="14" customFormat="1">
      <c r="A186" s="14"/>
      <c r="B186" s="244"/>
      <c r="C186" s="245"/>
      <c r="D186" s="234" t="s">
        <v>140</v>
      </c>
      <c r="E186" s="246" t="s">
        <v>1</v>
      </c>
      <c r="F186" s="247" t="s">
        <v>143</v>
      </c>
      <c r="G186" s="245"/>
      <c r="H186" s="248">
        <v>34.538000000000004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140</v>
      </c>
      <c r="AU186" s="254" t="s">
        <v>83</v>
      </c>
      <c r="AV186" s="14" t="s">
        <v>138</v>
      </c>
      <c r="AW186" s="14" t="s">
        <v>30</v>
      </c>
      <c r="AX186" s="14" t="s">
        <v>81</v>
      </c>
      <c r="AY186" s="254" t="s">
        <v>132</v>
      </c>
    </row>
    <row r="187" s="2" customFormat="1" ht="22.2" customHeight="1">
      <c r="A187" s="37"/>
      <c r="B187" s="38"/>
      <c r="C187" s="218" t="s">
        <v>247</v>
      </c>
      <c r="D187" s="218" t="s">
        <v>134</v>
      </c>
      <c r="E187" s="219" t="s">
        <v>304</v>
      </c>
      <c r="F187" s="220" t="s">
        <v>305</v>
      </c>
      <c r="G187" s="221" t="s">
        <v>212</v>
      </c>
      <c r="H187" s="222">
        <v>0.76800000000000002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38</v>
      </c>
      <c r="O187" s="90"/>
      <c r="P187" s="228">
        <f>O187*H187</f>
        <v>0</v>
      </c>
      <c r="Q187" s="228">
        <v>0.85539807619999997</v>
      </c>
      <c r="R187" s="228">
        <f>Q187*H187</f>
        <v>0.6569457225216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138</v>
      </c>
      <c r="AT187" s="230" t="s">
        <v>134</v>
      </c>
      <c r="AU187" s="230" t="s">
        <v>83</v>
      </c>
      <c r="AY187" s="16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81</v>
      </c>
      <c r="BK187" s="231">
        <f>ROUND(I187*H187,2)</f>
        <v>0</v>
      </c>
      <c r="BL187" s="16" t="s">
        <v>138</v>
      </c>
      <c r="BM187" s="230" t="s">
        <v>615</v>
      </c>
    </row>
    <row r="188" s="13" customFormat="1">
      <c r="A188" s="13"/>
      <c r="B188" s="232"/>
      <c r="C188" s="233"/>
      <c r="D188" s="234" t="s">
        <v>140</v>
      </c>
      <c r="E188" s="235" t="s">
        <v>1</v>
      </c>
      <c r="F188" s="236" t="s">
        <v>616</v>
      </c>
      <c r="G188" s="233"/>
      <c r="H188" s="237">
        <v>0.76800000000000002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140</v>
      </c>
      <c r="AU188" s="243" t="s">
        <v>83</v>
      </c>
      <c r="AV188" s="13" t="s">
        <v>83</v>
      </c>
      <c r="AW188" s="13" t="s">
        <v>30</v>
      </c>
      <c r="AX188" s="13" t="s">
        <v>81</v>
      </c>
      <c r="AY188" s="243" t="s">
        <v>132</v>
      </c>
    </row>
    <row r="189" s="2" customFormat="1" ht="22.2" customHeight="1">
      <c r="A189" s="37"/>
      <c r="B189" s="38"/>
      <c r="C189" s="218" t="s">
        <v>251</v>
      </c>
      <c r="D189" s="218" t="s">
        <v>134</v>
      </c>
      <c r="E189" s="219" t="s">
        <v>309</v>
      </c>
      <c r="F189" s="220" t="s">
        <v>310</v>
      </c>
      <c r="G189" s="221" t="s">
        <v>270</v>
      </c>
      <c r="H189" s="222">
        <v>25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0.088321944999999999</v>
      </c>
      <c r="R189" s="228">
        <f>Q189*H189</f>
        <v>2.208048625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138</v>
      </c>
      <c r="AT189" s="230" t="s">
        <v>134</v>
      </c>
      <c r="AU189" s="230" t="s">
        <v>83</v>
      </c>
      <c r="AY189" s="16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138</v>
      </c>
      <c r="BM189" s="230" t="s">
        <v>617</v>
      </c>
    </row>
    <row r="190" s="2" customFormat="1" ht="19.8" customHeight="1">
      <c r="A190" s="37"/>
      <c r="B190" s="38"/>
      <c r="C190" s="255" t="s">
        <v>256</v>
      </c>
      <c r="D190" s="255" t="s">
        <v>227</v>
      </c>
      <c r="E190" s="256" t="s">
        <v>313</v>
      </c>
      <c r="F190" s="257" t="s">
        <v>314</v>
      </c>
      <c r="G190" s="258" t="s">
        <v>270</v>
      </c>
      <c r="H190" s="259">
        <v>5</v>
      </c>
      <c r="I190" s="260"/>
      <c r="J190" s="261">
        <f>ROUND(I190*H190,2)</f>
        <v>0</v>
      </c>
      <c r="K190" s="262"/>
      <c r="L190" s="263"/>
      <c r="M190" s="264" t="s">
        <v>1</v>
      </c>
      <c r="N190" s="265" t="s">
        <v>38</v>
      </c>
      <c r="O190" s="90"/>
      <c r="P190" s="228">
        <f>O190*H190</f>
        <v>0</v>
      </c>
      <c r="Q190" s="228">
        <v>0.028000000000000001</v>
      </c>
      <c r="R190" s="228">
        <f>Q190*H190</f>
        <v>0.14000000000000001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174</v>
      </c>
      <c r="AT190" s="230" t="s">
        <v>227</v>
      </c>
      <c r="AU190" s="230" t="s">
        <v>83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138</v>
      </c>
      <c r="BM190" s="230" t="s">
        <v>618</v>
      </c>
    </row>
    <row r="191" s="2" customFormat="1" ht="19.8" customHeight="1">
      <c r="A191" s="37"/>
      <c r="B191" s="38"/>
      <c r="C191" s="255" t="s">
        <v>263</v>
      </c>
      <c r="D191" s="255" t="s">
        <v>227</v>
      </c>
      <c r="E191" s="256" t="s">
        <v>317</v>
      </c>
      <c r="F191" s="257" t="s">
        <v>318</v>
      </c>
      <c r="G191" s="258" t="s">
        <v>270</v>
      </c>
      <c r="H191" s="259">
        <v>3</v>
      </c>
      <c r="I191" s="260"/>
      <c r="J191" s="261">
        <f>ROUND(I191*H191,2)</f>
        <v>0</v>
      </c>
      <c r="K191" s="262"/>
      <c r="L191" s="263"/>
      <c r="M191" s="264" t="s">
        <v>1</v>
      </c>
      <c r="N191" s="265" t="s">
        <v>38</v>
      </c>
      <c r="O191" s="90"/>
      <c r="P191" s="228">
        <f>O191*H191</f>
        <v>0</v>
      </c>
      <c r="Q191" s="228">
        <v>0.040000000000000001</v>
      </c>
      <c r="R191" s="228">
        <f>Q191*H191</f>
        <v>0.12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174</v>
      </c>
      <c r="AT191" s="230" t="s">
        <v>227</v>
      </c>
      <c r="AU191" s="230" t="s">
        <v>83</v>
      </c>
      <c r="AY191" s="16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138</v>
      </c>
      <c r="BM191" s="230" t="s">
        <v>619</v>
      </c>
    </row>
    <row r="192" s="2" customFormat="1" ht="19.8" customHeight="1">
      <c r="A192" s="37"/>
      <c r="B192" s="38"/>
      <c r="C192" s="255" t="s">
        <v>267</v>
      </c>
      <c r="D192" s="255" t="s">
        <v>227</v>
      </c>
      <c r="E192" s="256" t="s">
        <v>321</v>
      </c>
      <c r="F192" s="257" t="s">
        <v>322</v>
      </c>
      <c r="G192" s="258" t="s">
        <v>270</v>
      </c>
      <c r="H192" s="259">
        <v>8</v>
      </c>
      <c r="I192" s="260"/>
      <c r="J192" s="261">
        <f>ROUND(I192*H192,2)</f>
        <v>0</v>
      </c>
      <c r="K192" s="262"/>
      <c r="L192" s="263"/>
      <c r="M192" s="264" t="s">
        <v>1</v>
      </c>
      <c r="N192" s="265" t="s">
        <v>38</v>
      </c>
      <c r="O192" s="90"/>
      <c r="P192" s="228">
        <f>O192*H192</f>
        <v>0</v>
      </c>
      <c r="Q192" s="228">
        <v>0.050999999999999997</v>
      </c>
      <c r="R192" s="228">
        <f>Q192*H192</f>
        <v>0.40799999999999997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174</v>
      </c>
      <c r="AT192" s="230" t="s">
        <v>227</v>
      </c>
      <c r="AU192" s="230" t="s">
        <v>83</v>
      </c>
      <c r="AY192" s="16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81</v>
      </c>
      <c r="BK192" s="231">
        <f>ROUND(I192*H192,2)</f>
        <v>0</v>
      </c>
      <c r="BL192" s="16" t="s">
        <v>138</v>
      </c>
      <c r="BM192" s="230" t="s">
        <v>620</v>
      </c>
    </row>
    <row r="193" s="2" customFormat="1" ht="22.2" customHeight="1">
      <c r="A193" s="37"/>
      <c r="B193" s="38"/>
      <c r="C193" s="255" t="s">
        <v>274</v>
      </c>
      <c r="D193" s="255" t="s">
        <v>227</v>
      </c>
      <c r="E193" s="256" t="s">
        <v>325</v>
      </c>
      <c r="F193" s="257" t="s">
        <v>326</v>
      </c>
      <c r="G193" s="258" t="s">
        <v>270</v>
      </c>
      <c r="H193" s="259">
        <v>9</v>
      </c>
      <c r="I193" s="260"/>
      <c r="J193" s="261">
        <f>ROUND(I193*H193,2)</f>
        <v>0</v>
      </c>
      <c r="K193" s="262"/>
      <c r="L193" s="263"/>
      <c r="M193" s="264" t="s">
        <v>1</v>
      </c>
      <c r="N193" s="265" t="s">
        <v>38</v>
      </c>
      <c r="O193" s="90"/>
      <c r="P193" s="228">
        <f>O193*H193</f>
        <v>0</v>
      </c>
      <c r="Q193" s="228">
        <v>0.068000000000000005</v>
      </c>
      <c r="R193" s="228">
        <f>Q193*H193</f>
        <v>0.6120000000000001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174</v>
      </c>
      <c r="AT193" s="230" t="s">
        <v>227</v>
      </c>
      <c r="AU193" s="230" t="s">
        <v>83</v>
      </c>
      <c r="AY193" s="16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138</v>
      </c>
      <c r="BM193" s="230" t="s">
        <v>621</v>
      </c>
    </row>
    <row r="194" s="2" customFormat="1" ht="22.2" customHeight="1">
      <c r="A194" s="37"/>
      <c r="B194" s="38"/>
      <c r="C194" s="218" t="s">
        <v>279</v>
      </c>
      <c r="D194" s="218" t="s">
        <v>134</v>
      </c>
      <c r="E194" s="219" t="s">
        <v>329</v>
      </c>
      <c r="F194" s="220" t="s">
        <v>330</v>
      </c>
      <c r="G194" s="221" t="s">
        <v>270</v>
      </c>
      <c r="H194" s="222">
        <v>8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0.17663983999999999</v>
      </c>
      <c r="R194" s="228">
        <f>Q194*H194</f>
        <v>1.4131187199999999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138</v>
      </c>
      <c r="AT194" s="230" t="s">
        <v>134</v>
      </c>
      <c r="AU194" s="230" t="s">
        <v>83</v>
      </c>
      <c r="AY194" s="16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138</v>
      </c>
      <c r="BM194" s="230" t="s">
        <v>622</v>
      </c>
    </row>
    <row r="195" s="2" customFormat="1" ht="22.2" customHeight="1">
      <c r="A195" s="37"/>
      <c r="B195" s="38"/>
      <c r="C195" s="255" t="s">
        <v>284</v>
      </c>
      <c r="D195" s="255" t="s">
        <v>227</v>
      </c>
      <c r="E195" s="256" t="s">
        <v>333</v>
      </c>
      <c r="F195" s="257" t="s">
        <v>334</v>
      </c>
      <c r="G195" s="258" t="s">
        <v>270</v>
      </c>
      <c r="H195" s="259">
        <v>8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38</v>
      </c>
      <c r="O195" s="90"/>
      <c r="P195" s="228">
        <f>O195*H195</f>
        <v>0</v>
      </c>
      <c r="Q195" s="228">
        <v>0.081000000000000003</v>
      </c>
      <c r="R195" s="228">
        <f>Q195*H195</f>
        <v>0.64800000000000002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174</v>
      </c>
      <c r="AT195" s="230" t="s">
        <v>227</v>
      </c>
      <c r="AU195" s="230" t="s">
        <v>83</v>
      </c>
      <c r="AY195" s="16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138</v>
      </c>
      <c r="BM195" s="230" t="s">
        <v>623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157</v>
      </c>
      <c r="F196" s="216" t="s">
        <v>336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P197</f>
        <v>0</v>
      </c>
      <c r="Q196" s="210"/>
      <c r="R196" s="211">
        <f>R197</f>
        <v>200.92800000000003</v>
      </c>
      <c r="S196" s="210"/>
      <c r="T196" s="212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81</v>
      </c>
      <c r="AT196" s="214" t="s">
        <v>72</v>
      </c>
      <c r="AU196" s="214" t="s">
        <v>81</v>
      </c>
      <c r="AY196" s="213" t="s">
        <v>132</v>
      </c>
      <c r="BK196" s="215">
        <f>BK197</f>
        <v>0</v>
      </c>
    </row>
    <row r="197" s="2" customFormat="1" ht="14.4" customHeight="1">
      <c r="A197" s="37"/>
      <c r="B197" s="38"/>
      <c r="C197" s="218" t="s">
        <v>290</v>
      </c>
      <c r="D197" s="218" t="s">
        <v>134</v>
      </c>
      <c r="E197" s="219" t="s">
        <v>338</v>
      </c>
      <c r="F197" s="220" t="s">
        <v>339</v>
      </c>
      <c r="G197" s="221" t="s">
        <v>137</v>
      </c>
      <c r="H197" s="222">
        <v>436.80000000000001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0.46000000000000002</v>
      </c>
      <c r="R197" s="228">
        <f>Q197*H197</f>
        <v>200.92800000000003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138</v>
      </c>
      <c r="AT197" s="230" t="s">
        <v>134</v>
      </c>
      <c r="AU197" s="230" t="s">
        <v>83</v>
      </c>
      <c r="AY197" s="16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138</v>
      </c>
      <c r="BM197" s="230" t="s">
        <v>624</v>
      </c>
    </row>
    <row r="198" s="12" customFormat="1" ht="22.8" customHeight="1">
      <c r="A198" s="12"/>
      <c r="B198" s="202"/>
      <c r="C198" s="203"/>
      <c r="D198" s="204" t="s">
        <v>72</v>
      </c>
      <c r="E198" s="216" t="s">
        <v>174</v>
      </c>
      <c r="F198" s="216" t="s">
        <v>352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SUM(P199:P226)</f>
        <v>0</v>
      </c>
      <c r="Q198" s="210"/>
      <c r="R198" s="211">
        <f>SUM(R199:R226)</f>
        <v>90.07470174800001</v>
      </c>
      <c r="S198" s="210"/>
      <c r="T198" s="212">
        <f>SUM(T199:T226)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81</v>
      </c>
      <c r="AT198" s="214" t="s">
        <v>72</v>
      </c>
      <c r="AU198" s="214" t="s">
        <v>81</v>
      </c>
      <c r="AY198" s="213" t="s">
        <v>132</v>
      </c>
      <c r="BK198" s="215">
        <f>SUM(BK199:BK226)</f>
        <v>0</v>
      </c>
    </row>
    <row r="199" s="2" customFormat="1" ht="30" customHeight="1">
      <c r="A199" s="37"/>
      <c r="B199" s="38"/>
      <c r="C199" s="218" t="s">
        <v>297</v>
      </c>
      <c r="D199" s="218" t="s">
        <v>134</v>
      </c>
      <c r="E199" s="219" t="s">
        <v>363</v>
      </c>
      <c r="F199" s="220" t="s">
        <v>364</v>
      </c>
      <c r="G199" s="221" t="s">
        <v>277</v>
      </c>
      <c r="H199" s="222">
        <v>250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38</v>
      </c>
      <c r="O199" s="90"/>
      <c r="P199" s="228">
        <f>O199*H199</f>
        <v>0</v>
      </c>
      <c r="Q199" s="228">
        <v>1.1E-05</v>
      </c>
      <c r="R199" s="228">
        <f>Q199*H199</f>
        <v>0.0027499999999999998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138</v>
      </c>
      <c r="AT199" s="230" t="s">
        <v>134</v>
      </c>
      <c r="AU199" s="230" t="s">
        <v>83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81</v>
      </c>
      <c r="BK199" s="231">
        <f>ROUND(I199*H199,2)</f>
        <v>0</v>
      </c>
      <c r="BL199" s="16" t="s">
        <v>138</v>
      </c>
      <c r="BM199" s="230" t="s">
        <v>625</v>
      </c>
    </row>
    <row r="200" s="2" customFormat="1" ht="14.4" customHeight="1">
      <c r="A200" s="37"/>
      <c r="B200" s="38"/>
      <c r="C200" s="255" t="s">
        <v>303</v>
      </c>
      <c r="D200" s="255" t="s">
        <v>227</v>
      </c>
      <c r="E200" s="256" t="s">
        <v>368</v>
      </c>
      <c r="F200" s="257" t="s">
        <v>369</v>
      </c>
      <c r="G200" s="258" t="s">
        <v>277</v>
      </c>
      <c r="H200" s="259">
        <v>257.5</v>
      </c>
      <c r="I200" s="260"/>
      <c r="J200" s="261">
        <f>ROUND(I200*H200,2)</f>
        <v>0</v>
      </c>
      <c r="K200" s="262"/>
      <c r="L200" s="263"/>
      <c r="M200" s="264" t="s">
        <v>1</v>
      </c>
      <c r="N200" s="265" t="s">
        <v>38</v>
      </c>
      <c r="O200" s="90"/>
      <c r="P200" s="228">
        <f>O200*H200</f>
        <v>0</v>
      </c>
      <c r="Q200" s="228">
        <v>0.0026700000000000001</v>
      </c>
      <c r="R200" s="228">
        <f>Q200*H200</f>
        <v>0.68752500000000005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174</v>
      </c>
      <c r="AT200" s="230" t="s">
        <v>227</v>
      </c>
      <c r="AU200" s="230" t="s">
        <v>83</v>
      </c>
      <c r="AY200" s="16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138</v>
      </c>
      <c r="BM200" s="230" t="s">
        <v>626</v>
      </c>
    </row>
    <row r="201" s="13" customFormat="1">
      <c r="A201" s="13"/>
      <c r="B201" s="232"/>
      <c r="C201" s="233"/>
      <c r="D201" s="234" t="s">
        <v>140</v>
      </c>
      <c r="E201" s="235" t="s">
        <v>1</v>
      </c>
      <c r="F201" s="236" t="s">
        <v>627</v>
      </c>
      <c r="G201" s="233"/>
      <c r="H201" s="237">
        <v>257.5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140</v>
      </c>
      <c r="AU201" s="243" t="s">
        <v>83</v>
      </c>
      <c r="AV201" s="13" t="s">
        <v>83</v>
      </c>
      <c r="AW201" s="13" t="s">
        <v>30</v>
      </c>
      <c r="AX201" s="13" t="s">
        <v>81</v>
      </c>
      <c r="AY201" s="243" t="s">
        <v>132</v>
      </c>
    </row>
    <row r="202" s="2" customFormat="1" ht="30" customHeight="1">
      <c r="A202" s="37"/>
      <c r="B202" s="38"/>
      <c r="C202" s="218" t="s">
        <v>308</v>
      </c>
      <c r="D202" s="218" t="s">
        <v>134</v>
      </c>
      <c r="E202" s="219" t="s">
        <v>373</v>
      </c>
      <c r="F202" s="220" t="s">
        <v>374</v>
      </c>
      <c r="G202" s="221" t="s">
        <v>277</v>
      </c>
      <c r="H202" s="222">
        <v>114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38</v>
      </c>
      <c r="O202" s="90"/>
      <c r="P202" s="228">
        <f>O202*H202</f>
        <v>0</v>
      </c>
      <c r="Q202" s="228">
        <v>1.2999999999999999E-05</v>
      </c>
      <c r="R202" s="228">
        <f>Q202*H202</f>
        <v>0.0014819999999999998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138</v>
      </c>
      <c r="AT202" s="230" t="s">
        <v>134</v>
      </c>
      <c r="AU202" s="230" t="s">
        <v>83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138</v>
      </c>
      <c r="BM202" s="230" t="s">
        <v>628</v>
      </c>
    </row>
    <row r="203" s="2" customFormat="1" ht="14.4" customHeight="1">
      <c r="A203" s="37"/>
      <c r="B203" s="38"/>
      <c r="C203" s="255" t="s">
        <v>312</v>
      </c>
      <c r="D203" s="255" t="s">
        <v>227</v>
      </c>
      <c r="E203" s="256" t="s">
        <v>377</v>
      </c>
      <c r="F203" s="257" t="s">
        <v>378</v>
      </c>
      <c r="G203" s="258" t="s">
        <v>277</v>
      </c>
      <c r="H203" s="259">
        <v>117.42</v>
      </c>
      <c r="I203" s="260"/>
      <c r="J203" s="261">
        <f>ROUND(I203*H203,2)</f>
        <v>0</v>
      </c>
      <c r="K203" s="262"/>
      <c r="L203" s="263"/>
      <c r="M203" s="264" t="s">
        <v>1</v>
      </c>
      <c r="N203" s="265" t="s">
        <v>38</v>
      </c>
      <c r="O203" s="90"/>
      <c r="P203" s="228">
        <f>O203*H203</f>
        <v>0</v>
      </c>
      <c r="Q203" s="228">
        <v>0.0042599999999999999</v>
      </c>
      <c r="R203" s="228">
        <f>Q203*H203</f>
        <v>0.50020920000000002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174</v>
      </c>
      <c r="AT203" s="230" t="s">
        <v>227</v>
      </c>
      <c r="AU203" s="230" t="s">
        <v>83</v>
      </c>
      <c r="AY203" s="16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81</v>
      </c>
      <c r="BK203" s="231">
        <f>ROUND(I203*H203,2)</f>
        <v>0</v>
      </c>
      <c r="BL203" s="16" t="s">
        <v>138</v>
      </c>
      <c r="BM203" s="230" t="s">
        <v>629</v>
      </c>
    </row>
    <row r="204" s="13" customFormat="1">
      <c r="A204" s="13"/>
      <c r="B204" s="232"/>
      <c r="C204" s="233"/>
      <c r="D204" s="234" t="s">
        <v>140</v>
      </c>
      <c r="E204" s="235" t="s">
        <v>1</v>
      </c>
      <c r="F204" s="236" t="s">
        <v>630</v>
      </c>
      <c r="G204" s="233"/>
      <c r="H204" s="237">
        <v>117.42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140</v>
      </c>
      <c r="AU204" s="243" t="s">
        <v>83</v>
      </c>
      <c r="AV204" s="13" t="s">
        <v>83</v>
      </c>
      <c r="AW204" s="13" t="s">
        <v>30</v>
      </c>
      <c r="AX204" s="13" t="s">
        <v>81</v>
      </c>
      <c r="AY204" s="243" t="s">
        <v>132</v>
      </c>
    </row>
    <row r="205" s="2" customFormat="1" ht="30" customHeight="1">
      <c r="A205" s="37"/>
      <c r="B205" s="38"/>
      <c r="C205" s="218" t="s">
        <v>316</v>
      </c>
      <c r="D205" s="218" t="s">
        <v>134</v>
      </c>
      <c r="E205" s="219" t="s">
        <v>382</v>
      </c>
      <c r="F205" s="220" t="s">
        <v>383</v>
      </c>
      <c r="G205" s="221" t="s">
        <v>270</v>
      </c>
      <c r="H205" s="222">
        <v>26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38</v>
      </c>
      <c r="O205" s="90"/>
      <c r="P205" s="228">
        <f>O205*H205</f>
        <v>0</v>
      </c>
      <c r="Q205" s="228">
        <v>3.7500000000000001E-06</v>
      </c>
      <c r="R205" s="228">
        <f>Q205*H205</f>
        <v>9.7499999999999998E-05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138</v>
      </c>
      <c r="AT205" s="230" t="s">
        <v>134</v>
      </c>
      <c r="AU205" s="230" t="s">
        <v>83</v>
      </c>
      <c r="AY205" s="16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81</v>
      </c>
      <c r="BK205" s="231">
        <f>ROUND(I205*H205,2)</f>
        <v>0</v>
      </c>
      <c r="BL205" s="16" t="s">
        <v>138</v>
      </c>
      <c r="BM205" s="230" t="s">
        <v>631</v>
      </c>
    </row>
    <row r="206" s="2" customFormat="1" ht="14.4" customHeight="1">
      <c r="A206" s="37"/>
      <c r="B206" s="38"/>
      <c r="C206" s="255" t="s">
        <v>320</v>
      </c>
      <c r="D206" s="255" t="s">
        <v>227</v>
      </c>
      <c r="E206" s="256" t="s">
        <v>386</v>
      </c>
      <c r="F206" s="257" t="s">
        <v>387</v>
      </c>
      <c r="G206" s="258" t="s">
        <v>270</v>
      </c>
      <c r="H206" s="259">
        <v>26</v>
      </c>
      <c r="I206" s="260"/>
      <c r="J206" s="261">
        <f>ROUND(I206*H206,2)</f>
        <v>0</v>
      </c>
      <c r="K206" s="262"/>
      <c r="L206" s="263"/>
      <c r="M206" s="264" t="s">
        <v>1</v>
      </c>
      <c r="N206" s="265" t="s">
        <v>38</v>
      </c>
      <c r="O206" s="90"/>
      <c r="P206" s="228">
        <f>O206*H206</f>
        <v>0</v>
      </c>
      <c r="Q206" s="228">
        <v>0.00064999999999999997</v>
      </c>
      <c r="R206" s="228">
        <f>Q206*H206</f>
        <v>0.016899999999999998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174</v>
      </c>
      <c r="AT206" s="230" t="s">
        <v>227</v>
      </c>
      <c r="AU206" s="230" t="s">
        <v>83</v>
      </c>
      <c r="AY206" s="16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81</v>
      </c>
      <c r="BK206" s="231">
        <f>ROUND(I206*H206,2)</f>
        <v>0</v>
      </c>
      <c r="BL206" s="16" t="s">
        <v>138</v>
      </c>
      <c r="BM206" s="230" t="s">
        <v>632</v>
      </c>
    </row>
    <row r="207" s="2" customFormat="1" ht="22.2" customHeight="1">
      <c r="A207" s="37"/>
      <c r="B207" s="38"/>
      <c r="C207" s="218" t="s">
        <v>324</v>
      </c>
      <c r="D207" s="218" t="s">
        <v>134</v>
      </c>
      <c r="E207" s="219" t="s">
        <v>390</v>
      </c>
      <c r="F207" s="220" t="s">
        <v>391</v>
      </c>
      <c r="G207" s="221" t="s">
        <v>270</v>
      </c>
      <c r="H207" s="222">
        <v>4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38</v>
      </c>
      <c r="O207" s="90"/>
      <c r="P207" s="228">
        <f>O207*H207</f>
        <v>0</v>
      </c>
      <c r="Q207" s="228">
        <v>7.5000000000000002E-06</v>
      </c>
      <c r="R207" s="228">
        <f>Q207*H207</f>
        <v>3.0000000000000001E-05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138</v>
      </c>
      <c r="AT207" s="230" t="s">
        <v>134</v>
      </c>
      <c r="AU207" s="230" t="s">
        <v>83</v>
      </c>
      <c r="AY207" s="16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81</v>
      </c>
      <c r="BK207" s="231">
        <f>ROUND(I207*H207,2)</f>
        <v>0</v>
      </c>
      <c r="BL207" s="16" t="s">
        <v>138</v>
      </c>
      <c r="BM207" s="230" t="s">
        <v>633</v>
      </c>
    </row>
    <row r="208" s="2" customFormat="1" ht="14.4" customHeight="1">
      <c r="A208" s="37"/>
      <c r="B208" s="38"/>
      <c r="C208" s="255" t="s">
        <v>328</v>
      </c>
      <c r="D208" s="255" t="s">
        <v>227</v>
      </c>
      <c r="E208" s="256" t="s">
        <v>394</v>
      </c>
      <c r="F208" s="257" t="s">
        <v>395</v>
      </c>
      <c r="G208" s="258" t="s">
        <v>270</v>
      </c>
      <c r="H208" s="259">
        <v>4</v>
      </c>
      <c r="I208" s="260"/>
      <c r="J208" s="261">
        <f>ROUND(I208*H208,2)</f>
        <v>0</v>
      </c>
      <c r="K208" s="262"/>
      <c r="L208" s="263"/>
      <c r="M208" s="264" t="s">
        <v>1</v>
      </c>
      <c r="N208" s="265" t="s">
        <v>38</v>
      </c>
      <c r="O208" s="90"/>
      <c r="P208" s="228">
        <f>O208*H208</f>
        <v>0</v>
      </c>
      <c r="Q208" s="228">
        <v>0.0015399999999999999</v>
      </c>
      <c r="R208" s="228">
        <f>Q208*H208</f>
        <v>0.0061599999999999997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174</v>
      </c>
      <c r="AT208" s="230" t="s">
        <v>227</v>
      </c>
      <c r="AU208" s="230" t="s">
        <v>83</v>
      </c>
      <c r="AY208" s="16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81</v>
      </c>
      <c r="BK208" s="231">
        <f>ROUND(I208*H208,2)</f>
        <v>0</v>
      </c>
      <c r="BL208" s="16" t="s">
        <v>138</v>
      </c>
      <c r="BM208" s="230" t="s">
        <v>634</v>
      </c>
    </row>
    <row r="209" s="2" customFormat="1" ht="22.2" customHeight="1">
      <c r="A209" s="37"/>
      <c r="B209" s="38"/>
      <c r="C209" s="218" t="s">
        <v>332</v>
      </c>
      <c r="D209" s="218" t="s">
        <v>134</v>
      </c>
      <c r="E209" s="219" t="s">
        <v>635</v>
      </c>
      <c r="F209" s="220" t="s">
        <v>636</v>
      </c>
      <c r="G209" s="221" t="s">
        <v>270</v>
      </c>
      <c r="H209" s="222">
        <v>6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38</v>
      </c>
      <c r="O209" s="90"/>
      <c r="P209" s="228">
        <f>O209*H209</f>
        <v>0</v>
      </c>
      <c r="Q209" s="228">
        <v>1.0000000000000001E-05</v>
      </c>
      <c r="R209" s="228">
        <f>Q209*H209</f>
        <v>6.0000000000000008E-05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138</v>
      </c>
      <c r="AT209" s="230" t="s">
        <v>134</v>
      </c>
      <c r="AU209" s="230" t="s">
        <v>83</v>
      </c>
      <c r="AY209" s="16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81</v>
      </c>
      <c r="BK209" s="231">
        <f>ROUND(I209*H209,2)</f>
        <v>0</v>
      </c>
      <c r="BL209" s="16" t="s">
        <v>138</v>
      </c>
      <c r="BM209" s="230" t="s">
        <v>637</v>
      </c>
    </row>
    <row r="210" s="2" customFormat="1" ht="14.4" customHeight="1">
      <c r="A210" s="37"/>
      <c r="B210" s="38"/>
      <c r="C210" s="255" t="s">
        <v>337</v>
      </c>
      <c r="D210" s="255" t="s">
        <v>227</v>
      </c>
      <c r="E210" s="256" t="s">
        <v>638</v>
      </c>
      <c r="F210" s="257" t="s">
        <v>639</v>
      </c>
      <c r="G210" s="258" t="s">
        <v>270</v>
      </c>
      <c r="H210" s="259">
        <v>6</v>
      </c>
      <c r="I210" s="260"/>
      <c r="J210" s="261">
        <f>ROUND(I210*H210,2)</f>
        <v>0</v>
      </c>
      <c r="K210" s="262"/>
      <c r="L210" s="263"/>
      <c r="M210" s="264" t="s">
        <v>1</v>
      </c>
      <c r="N210" s="265" t="s">
        <v>38</v>
      </c>
      <c r="O210" s="90"/>
      <c r="P210" s="228">
        <f>O210*H210</f>
        <v>0</v>
      </c>
      <c r="Q210" s="228">
        <v>0.0033999999999999998</v>
      </c>
      <c r="R210" s="228">
        <f>Q210*H210</f>
        <v>0.020399999999999998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174</v>
      </c>
      <c r="AT210" s="230" t="s">
        <v>227</v>
      </c>
      <c r="AU210" s="230" t="s">
        <v>83</v>
      </c>
      <c r="AY210" s="16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81</v>
      </c>
      <c r="BK210" s="231">
        <f>ROUND(I210*H210,2)</f>
        <v>0</v>
      </c>
      <c r="BL210" s="16" t="s">
        <v>138</v>
      </c>
      <c r="BM210" s="230" t="s">
        <v>640</v>
      </c>
    </row>
    <row r="211" s="2" customFormat="1" ht="30" customHeight="1">
      <c r="A211" s="37"/>
      <c r="B211" s="38"/>
      <c r="C211" s="218" t="s">
        <v>343</v>
      </c>
      <c r="D211" s="218" t="s">
        <v>134</v>
      </c>
      <c r="E211" s="219" t="s">
        <v>415</v>
      </c>
      <c r="F211" s="220" t="s">
        <v>416</v>
      </c>
      <c r="G211" s="221" t="s">
        <v>270</v>
      </c>
      <c r="H211" s="222">
        <v>17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38</v>
      </c>
      <c r="O211" s="90"/>
      <c r="P211" s="228">
        <f>O211*H211</f>
        <v>0</v>
      </c>
      <c r="Q211" s="228">
        <v>2.1167649439999998</v>
      </c>
      <c r="R211" s="228">
        <f>Q211*H211</f>
        <v>35.985004047999993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138</v>
      </c>
      <c r="AT211" s="230" t="s">
        <v>134</v>
      </c>
      <c r="AU211" s="230" t="s">
        <v>83</v>
      </c>
      <c r="AY211" s="16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81</v>
      </c>
      <c r="BK211" s="231">
        <f>ROUND(I211*H211,2)</f>
        <v>0</v>
      </c>
      <c r="BL211" s="16" t="s">
        <v>138</v>
      </c>
      <c r="BM211" s="230" t="s">
        <v>641</v>
      </c>
    </row>
    <row r="212" s="2" customFormat="1" ht="22.2" customHeight="1">
      <c r="A212" s="37"/>
      <c r="B212" s="38"/>
      <c r="C212" s="255" t="s">
        <v>347</v>
      </c>
      <c r="D212" s="255" t="s">
        <v>227</v>
      </c>
      <c r="E212" s="256" t="s">
        <v>419</v>
      </c>
      <c r="F212" s="257" t="s">
        <v>420</v>
      </c>
      <c r="G212" s="258" t="s">
        <v>270</v>
      </c>
      <c r="H212" s="259">
        <v>18</v>
      </c>
      <c r="I212" s="260"/>
      <c r="J212" s="261">
        <f>ROUND(I212*H212,2)</f>
        <v>0</v>
      </c>
      <c r="K212" s="262"/>
      <c r="L212" s="263"/>
      <c r="M212" s="264" t="s">
        <v>1</v>
      </c>
      <c r="N212" s="265" t="s">
        <v>38</v>
      </c>
      <c r="O212" s="90"/>
      <c r="P212" s="228">
        <f>O212*H212</f>
        <v>0</v>
      </c>
      <c r="Q212" s="228">
        <v>0.54800000000000004</v>
      </c>
      <c r="R212" s="228">
        <f>Q212*H212</f>
        <v>9.8640000000000008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174</v>
      </c>
      <c r="AT212" s="230" t="s">
        <v>227</v>
      </c>
      <c r="AU212" s="230" t="s">
        <v>83</v>
      </c>
      <c r="AY212" s="16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81</v>
      </c>
      <c r="BK212" s="231">
        <f>ROUND(I212*H212,2)</f>
        <v>0</v>
      </c>
      <c r="BL212" s="16" t="s">
        <v>138</v>
      </c>
      <c r="BM212" s="230" t="s">
        <v>642</v>
      </c>
    </row>
    <row r="213" s="2" customFormat="1" ht="22.2" customHeight="1">
      <c r="A213" s="37"/>
      <c r="B213" s="38"/>
      <c r="C213" s="255" t="s">
        <v>353</v>
      </c>
      <c r="D213" s="255" t="s">
        <v>227</v>
      </c>
      <c r="E213" s="256" t="s">
        <v>423</v>
      </c>
      <c r="F213" s="257" t="s">
        <v>424</v>
      </c>
      <c r="G213" s="258" t="s">
        <v>270</v>
      </c>
      <c r="H213" s="259">
        <v>1</v>
      </c>
      <c r="I213" s="260"/>
      <c r="J213" s="261">
        <f>ROUND(I213*H213,2)</f>
        <v>0</v>
      </c>
      <c r="K213" s="262"/>
      <c r="L213" s="263"/>
      <c r="M213" s="264" t="s">
        <v>1</v>
      </c>
      <c r="N213" s="265" t="s">
        <v>38</v>
      </c>
      <c r="O213" s="90"/>
      <c r="P213" s="228">
        <f>O213*H213</f>
        <v>0</v>
      </c>
      <c r="Q213" s="228">
        <v>0.52100000000000002</v>
      </c>
      <c r="R213" s="228">
        <f>Q213*H213</f>
        <v>0.52100000000000002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174</v>
      </c>
      <c r="AT213" s="230" t="s">
        <v>227</v>
      </c>
      <c r="AU213" s="230" t="s">
        <v>83</v>
      </c>
      <c r="AY213" s="16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138</v>
      </c>
      <c r="BM213" s="230" t="s">
        <v>643</v>
      </c>
    </row>
    <row r="214" s="2" customFormat="1" ht="22.2" customHeight="1">
      <c r="A214" s="37"/>
      <c r="B214" s="38"/>
      <c r="C214" s="255" t="s">
        <v>357</v>
      </c>
      <c r="D214" s="255" t="s">
        <v>227</v>
      </c>
      <c r="E214" s="256" t="s">
        <v>427</v>
      </c>
      <c r="F214" s="257" t="s">
        <v>428</v>
      </c>
      <c r="G214" s="258" t="s">
        <v>270</v>
      </c>
      <c r="H214" s="259">
        <v>5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38</v>
      </c>
      <c r="O214" s="90"/>
      <c r="P214" s="228">
        <f>O214*H214</f>
        <v>0</v>
      </c>
      <c r="Q214" s="228">
        <v>0.254</v>
      </c>
      <c r="R214" s="228">
        <f>Q214*H214</f>
        <v>1.27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174</v>
      </c>
      <c r="AT214" s="230" t="s">
        <v>227</v>
      </c>
      <c r="AU214" s="230" t="s">
        <v>83</v>
      </c>
      <c r="AY214" s="16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81</v>
      </c>
      <c r="BK214" s="231">
        <f>ROUND(I214*H214,2)</f>
        <v>0</v>
      </c>
      <c r="BL214" s="16" t="s">
        <v>138</v>
      </c>
      <c r="BM214" s="230" t="s">
        <v>644</v>
      </c>
    </row>
    <row r="215" s="2" customFormat="1" ht="22.2" customHeight="1">
      <c r="A215" s="37"/>
      <c r="B215" s="38"/>
      <c r="C215" s="255" t="s">
        <v>362</v>
      </c>
      <c r="D215" s="255" t="s">
        <v>227</v>
      </c>
      <c r="E215" s="256" t="s">
        <v>431</v>
      </c>
      <c r="F215" s="257" t="s">
        <v>432</v>
      </c>
      <c r="G215" s="258" t="s">
        <v>270</v>
      </c>
      <c r="H215" s="259">
        <v>4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38</v>
      </c>
      <c r="O215" s="90"/>
      <c r="P215" s="228">
        <f>O215*H215</f>
        <v>0</v>
      </c>
      <c r="Q215" s="228">
        <v>0.50600000000000001</v>
      </c>
      <c r="R215" s="228">
        <f>Q215*H215</f>
        <v>2.024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174</v>
      </c>
      <c r="AT215" s="230" t="s">
        <v>227</v>
      </c>
      <c r="AU215" s="230" t="s">
        <v>83</v>
      </c>
      <c r="AY215" s="16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81</v>
      </c>
      <c r="BK215" s="231">
        <f>ROUND(I215*H215,2)</f>
        <v>0</v>
      </c>
      <c r="BL215" s="16" t="s">
        <v>138</v>
      </c>
      <c r="BM215" s="230" t="s">
        <v>645</v>
      </c>
    </row>
    <row r="216" s="2" customFormat="1" ht="22.2" customHeight="1">
      <c r="A216" s="37"/>
      <c r="B216" s="38"/>
      <c r="C216" s="255" t="s">
        <v>367</v>
      </c>
      <c r="D216" s="255" t="s">
        <v>227</v>
      </c>
      <c r="E216" s="256" t="s">
        <v>435</v>
      </c>
      <c r="F216" s="257" t="s">
        <v>436</v>
      </c>
      <c r="G216" s="258" t="s">
        <v>270</v>
      </c>
      <c r="H216" s="259">
        <v>1</v>
      </c>
      <c r="I216" s="260"/>
      <c r="J216" s="261">
        <f>ROUND(I216*H216,2)</f>
        <v>0</v>
      </c>
      <c r="K216" s="262"/>
      <c r="L216" s="263"/>
      <c r="M216" s="264" t="s">
        <v>1</v>
      </c>
      <c r="N216" s="265" t="s">
        <v>38</v>
      </c>
      <c r="O216" s="90"/>
      <c r="P216" s="228">
        <f>O216*H216</f>
        <v>0</v>
      </c>
      <c r="Q216" s="228">
        <v>1.0129999999999999</v>
      </c>
      <c r="R216" s="228">
        <f>Q216*H216</f>
        <v>1.0129999999999999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174</v>
      </c>
      <c r="AT216" s="230" t="s">
        <v>227</v>
      </c>
      <c r="AU216" s="230" t="s">
        <v>83</v>
      </c>
      <c r="AY216" s="16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138</v>
      </c>
      <c r="BM216" s="230" t="s">
        <v>646</v>
      </c>
    </row>
    <row r="217" s="2" customFormat="1" ht="14.4" customHeight="1">
      <c r="A217" s="37"/>
      <c r="B217" s="38"/>
      <c r="C217" s="255" t="s">
        <v>372</v>
      </c>
      <c r="D217" s="255" t="s">
        <v>227</v>
      </c>
      <c r="E217" s="256" t="s">
        <v>439</v>
      </c>
      <c r="F217" s="257" t="s">
        <v>440</v>
      </c>
      <c r="G217" s="258" t="s">
        <v>270</v>
      </c>
      <c r="H217" s="259">
        <v>26</v>
      </c>
      <c r="I217" s="260"/>
      <c r="J217" s="261">
        <f>ROUND(I217*H217,2)</f>
        <v>0</v>
      </c>
      <c r="K217" s="262"/>
      <c r="L217" s="263"/>
      <c r="M217" s="264" t="s">
        <v>1</v>
      </c>
      <c r="N217" s="265" t="s">
        <v>38</v>
      </c>
      <c r="O217" s="90"/>
      <c r="P217" s="228">
        <f>O217*H217</f>
        <v>0</v>
      </c>
      <c r="Q217" s="228">
        <v>0.002</v>
      </c>
      <c r="R217" s="228">
        <f>Q217*H217</f>
        <v>0.052000000000000005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174</v>
      </c>
      <c r="AT217" s="230" t="s">
        <v>227</v>
      </c>
      <c r="AU217" s="230" t="s">
        <v>83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138</v>
      </c>
      <c r="BM217" s="230" t="s">
        <v>647</v>
      </c>
    </row>
    <row r="218" s="2" customFormat="1" ht="14.4" customHeight="1">
      <c r="A218" s="37"/>
      <c r="B218" s="38"/>
      <c r="C218" s="255" t="s">
        <v>376</v>
      </c>
      <c r="D218" s="255" t="s">
        <v>227</v>
      </c>
      <c r="E218" s="256" t="s">
        <v>648</v>
      </c>
      <c r="F218" s="257" t="s">
        <v>649</v>
      </c>
      <c r="G218" s="258" t="s">
        <v>270</v>
      </c>
      <c r="H218" s="259">
        <v>16</v>
      </c>
      <c r="I218" s="260"/>
      <c r="J218" s="261">
        <f>ROUND(I218*H218,2)</f>
        <v>0</v>
      </c>
      <c r="K218" s="262"/>
      <c r="L218" s="263"/>
      <c r="M218" s="264" t="s">
        <v>1</v>
      </c>
      <c r="N218" s="265" t="s">
        <v>38</v>
      </c>
      <c r="O218" s="90"/>
      <c r="P218" s="228">
        <f>O218*H218</f>
        <v>0</v>
      </c>
      <c r="Q218" s="228">
        <v>1.363</v>
      </c>
      <c r="R218" s="228">
        <f>Q218*H218</f>
        <v>21.808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174</v>
      </c>
      <c r="AT218" s="230" t="s">
        <v>227</v>
      </c>
      <c r="AU218" s="230" t="s">
        <v>83</v>
      </c>
      <c r="AY218" s="16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81</v>
      </c>
      <c r="BK218" s="231">
        <f>ROUND(I218*H218,2)</f>
        <v>0</v>
      </c>
      <c r="BL218" s="16" t="s">
        <v>138</v>
      </c>
      <c r="BM218" s="230" t="s">
        <v>650</v>
      </c>
    </row>
    <row r="219" s="2" customFormat="1" ht="14.4" customHeight="1">
      <c r="A219" s="37"/>
      <c r="B219" s="38"/>
      <c r="C219" s="255" t="s">
        <v>381</v>
      </c>
      <c r="D219" s="255" t="s">
        <v>227</v>
      </c>
      <c r="E219" s="256" t="s">
        <v>447</v>
      </c>
      <c r="F219" s="257" t="s">
        <v>448</v>
      </c>
      <c r="G219" s="258" t="s">
        <v>270</v>
      </c>
      <c r="H219" s="259">
        <v>1</v>
      </c>
      <c r="I219" s="260"/>
      <c r="J219" s="261">
        <f>ROUND(I219*H219,2)</f>
        <v>0</v>
      </c>
      <c r="K219" s="262"/>
      <c r="L219" s="263"/>
      <c r="M219" s="264" t="s">
        <v>1</v>
      </c>
      <c r="N219" s="265" t="s">
        <v>38</v>
      </c>
      <c r="O219" s="90"/>
      <c r="P219" s="228">
        <f>O219*H219</f>
        <v>0</v>
      </c>
      <c r="Q219" s="228">
        <v>1.8500000000000001</v>
      </c>
      <c r="R219" s="228">
        <f>Q219*H219</f>
        <v>1.8500000000000001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174</v>
      </c>
      <c r="AT219" s="230" t="s">
        <v>227</v>
      </c>
      <c r="AU219" s="230" t="s">
        <v>83</v>
      </c>
      <c r="AY219" s="16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81</v>
      </c>
      <c r="BK219" s="231">
        <f>ROUND(I219*H219,2)</f>
        <v>0</v>
      </c>
      <c r="BL219" s="16" t="s">
        <v>138</v>
      </c>
      <c r="BM219" s="230" t="s">
        <v>651</v>
      </c>
    </row>
    <row r="220" s="2" customFormat="1" ht="14.4" customHeight="1">
      <c r="A220" s="37"/>
      <c r="B220" s="38"/>
      <c r="C220" s="255" t="s">
        <v>385</v>
      </c>
      <c r="D220" s="255" t="s">
        <v>227</v>
      </c>
      <c r="E220" s="256" t="s">
        <v>455</v>
      </c>
      <c r="F220" s="257" t="s">
        <v>456</v>
      </c>
      <c r="G220" s="258" t="s">
        <v>270</v>
      </c>
      <c r="H220" s="259">
        <v>2</v>
      </c>
      <c r="I220" s="260"/>
      <c r="J220" s="261">
        <f>ROUND(I220*H220,2)</f>
        <v>0</v>
      </c>
      <c r="K220" s="262"/>
      <c r="L220" s="263"/>
      <c r="M220" s="264" t="s">
        <v>1</v>
      </c>
      <c r="N220" s="265" t="s">
        <v>38</v>
      </c>
      <c r="O220" s="90"/>
      <c r="P220" s="228">
        <f>O220*H220</f>
        <v>0</v>
      </c>
      <c r="Q220" s="228">
        <v>2.4700000000000002</v>
      </c>
      <c r="R220" s="228">
        <f>Q220*H220</f>
        <v>4.9400000000000004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174</v>
      </c>
      <c r="AT220" s="230" t="s">
        <v>227</v>
      </c>
      <c r="AU220" s="230" t="s">
        <v>83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138</v>
      </c>
      <c r="BM220" s="230" t="s">
        <v>652</v>
      </c>
    </row>
    <row r="221" s="2" customFormat="1" ht="14.4" customHeight="1">
      <c r="A221" s="37"/>
      <c r="B221" s="38"/>
      <c r="C221" s="255" t="s">
        <v>389</v>
      </c>
      <c r="D221" s="255" t="s">
        <v>227</v>
      </c>
      <c r="E221" s="256" t="s">
        <v>459</v>
      </c>
      <c r="F221" s="257" t="s">
        <v>460</v>
      </c>
      <c r="G221" s="258" t="s">
        <v>270</v>
      </c>
      <c r="H221" s="259">
        <v>1</v>
      </c>
      <c r="I221" s="260"/>
      <c r="J221" s="261">
        <f>ROUND(I221*H221,2)</f>
        <v>0</v>
      </c>
      <c r="K221" s="262"/>
      <c r="L221" s="263"/>
      <c r="M221" s="264" t="s">
        <v>1</v>
      </c>
      <c r="N221" s="265" t="s">
        <v>38</v>
      </c>
      <c r="O221" s="90"/>
      <c r="P221" s="228">
        <f>O221*H221</f>
        <v>0</v>
      </c>
      <c r="Q221" s="228">
        <v>5.5999999999999996</v>
      </c>
      <c r="R221" s="228">
        <f>Q221*H221</f>
        <v>5.5999999999999996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174</v>
      </c>
      <c r="AT221" s="230" t="s">
        <v>227</v>
      </c>
      <c r="AU221" s="230" t="s">
        <v>83</v>
      </c>
      <c r="AY221" s="16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81</v>
      </c>
      <c r="BK221" s="231">
        <f>ROUND(I221*H221,2)</f>
        <v>0</v>
      </c>
      <c r="BL221" s="16" t="s">
        <v>138</v>
      </c>
      <c r="BM221" s="230" t="s">
        <v>653</v>
      </c>
    </row>
    <row r="222" s="2" customFormat="1" ht="22.2" customHeight="1">
      <c r="A222" s="37"/>
      <c r="B222" s="38"/>
      <c r="C222" s="218" t="s">
        <v>393</v>
      </c>
      <c r="D222" s="218" t="s">
        <v>134</v>
      </c>
      <c r="E222" s="219" t="s">
        <v>463</v>
      </c>
      <c r="F222" s="220" t="s">
        <v>464</v>
      </c>
      <c r="G222" s="221" t="s">
        <v>270</v>
      </c>
      <c r="H222" s="222">
        <v>18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38</v>
      </c>
      <c r="O222" s="90"/>
      <c r="P222" s="228">
        <f>O222*H222</f>
        <v>0</v>
      </c>
      <c r="Q222" s="228">
        <v>0.217338</v>
      </c>
      <c r="R222" s="228">
        <f>Q222*H222</f>
        <v>3.9120840000000001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138</v>
      </c>
      <c r="AT222" s="230" t="s">
        <v>134</v>
      </c>
      <c r="AU222" s="230" t="s">
        <v>83</v>
      </c>
      <c r="AY222" s="16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138</v>
      </c>
      <c r="BM222" s="230" t="s">
        <v>654</v>
      </c>
    </row>
    <row r="223" s="2" customFormat="1" ht="14.4" customHeight="1">
      <c r="A223" s="37"/>
      <c r="B223" s="38"/>
      <c r="C223" s="255" t="s">
        <v>397</v>
      </c>
      <c r="D223" s="255" t="s">
        <v>227</v>
      </c>
      <c r="E223" s="256" t="s">
        <v>467</v>
      </c>
      <c r="F223" s="257" t="s">
        <v>468</v>
      </c>
      <c r="G223" s="258" t="s">
        <v>469</v>
      </c>
      <c r="H223" s="259">
        <v>18</v>
      </c>
      <c r="I223" s="260"/>
      <c r="J223" s="261">
        <f>ROUND(I223*H223,2)</f>
        <v>0</v>
      </c>
      <c r="K223" s="262"/>
      <c r="L223" s="263"/>
      <c r="M223" s="264" t="s">
        <v>1</v>
      </c>
      <c r="N223" s="265" t="s">
        <v>38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174</v>
      </c>
      <c r="AT223" s="230" t="s">
        <v>227</v>
      </c>
      <c r="AU223" s="230" t="s">
        <v>83</v>
      </c>
      <c r="AY223" s="16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81</v>
      </c>
      <c r="BK223" s="231">
        <f>ROUND(I223*H223,2)</f>
        <v>0</v>
      </c>
      <c r="BL223" s="16" t="s">
        <v>138</v>
      </c>
      <c r="BM223" s="230" t="s">
        <v>655</v>
      </c>
    </row>
    <row r="224" s="2" customFormat="1" ht="22.2" customHeight="1">
      <c r="A224" s="37"/>
      <c r="B224" s="38"/>
      <c r="C224" s="218" t="s">
        <v>402</v>
      </c>
      <c r="D224" s="218" t="s">
        <v>134</v>
      </c>
      <c r="E224" s="219" t="s">
        <v>472</v>
      </c>
      <c r="F224" s="220" t="s">
        <v>656</v>
      </c>
      <c r="G224" s="221" t="s">
        <v>474</v>
      </c>
      <c r="H224" s="222">
        <v>1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38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138</v>
      </c>
      <c r="AT224" s="230" t="s">
        <v>134</v>
      </c>
      <c r="AU224" s="230" t="s">
        <v>83</v>
      </c>
      <c r="AY224" s="16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81</v>
      </c>
      <c r="BK224" s="231">
        <f>ROUND(I224*H224,2)</f>
        <v>0</v>
      </c>
      <c r="BL224" s="16" t="s">
        <v>138</v>
      </c>
      <c r="BM224" s="230" t="s">
        <v>657</v>
      </c>
    </row>
    <row r="225" s="2" customFormat="1" ht="14.4" customHeight="1">
      <c r="A225" s="37"/>
      <c r="B225" s="38"/>
      <c r="C225" s="218" t="s">
        <v>406</v>
      </c>
      <c r="D225" s="218" t="s">
        <v>134</v>
      </c>
      <c r="E225" s="219" t="s">
        <v>486</v>
      </c>
      <c r="F225" s="220" t="s">
        <v>487</v>
      </c>
      <c r="G225" s="221" t="s">
        <v>474</v>
      </c>
      <c r="H225" s="222">
        <v>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38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138</v>
      </c>
      <c r="AT225" s="230" t="s">
        <v>134</v>
      </c>
      <c r="AU225" s="230" t="s">
        <v>83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81</v>
      </c>
      <c r="BK225" s="231">
        <f>ROUND(I225*H225,2)</f>
        <v>0</v>
      </c>
      <c r="BL225" s="16" t="s">
        <v>138</v>
      </c>
      <c r="BM225" s="230" t="s">
        <v>658</v>
      </c>
    </row>
    <row r="226" s="2" customFormat="1" ht="14.4" customHeight="1">
      <c r="A226" s="37"/>
      <c r="B226" s="38"/>
      <c r="C226" s="218" t="s">
        <v>410</v>
      </c>
      <c r="D226" s="218" t="s">
        <v>134</v>
      </c>
      <c r="E226" s="219" t="s">
        <v>490</v>
      </c>
      <c r="F226" s="220" t="s">
        <v>491</v>
      </c>
      <c r="G226" s="221" t="s">
        <v>474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38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138</v>
      </c>
      <c r="AT226" s="230" t="s">
        <v>134</v>
      </c>
      <c r="AU226" s="230" t="s">
        <v>83</v>
      </c>
      <c r="AY226" s="16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81</v>
      </c>
      <c r="BK226" s="231">
        <f>ROUND(I226*H226,2)</f>
        <v>0</v>
      </c>
      <c r="BL226" s="16" t="s">
        <v>138</v>
      </c>
      <c r="BM226" s="230" t="s">
        <v>659</v>
      </c>
    </row>
    <row r="227" s="12" customFormat="1" ht="22.8" customHeight="1">
      <c r="A227" s="12"/>
      <c r="B227" s="202"/>
      <c r="C227" s="203"/>
      <c r="D227" s="204" t="s">
        <v>72</v>
      </c>
      <c r="E227" s="216" t="s">
        <v>180</v>
      </c>
      <c r="F227" s="216" t="s">
        <v>493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P228</f>
        <v>0</v>
      </c>
      <c r="Q227" s="210"/>
      <c r="R227" s="211">
        <f>R228</f>
        <v>0</v>
      </c>
      <c r="S227" s="210"/>
      <c r="T227" s="212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81</v>
      </c>
      <c r="AT227" s="214" t="s">
        <v>72</v>
      </c>
      <c r="AU227" s="214" t="s">
        <v>81</v>
      </c>
      <c r="AY227" s="213" t="s">
        <v>132</v>
      </c>
      <c r="BK227" s="215">
        <f>BK228</f>
        <v>0</v>
      </c>
    </row>
    <row r="228" s="2" customFormat="1" ht="22.2" customHeight="1">
      <c r="A228" s="37"/>
      <c r="B228" s="38"/>
      <c r="C228" s="218" t="s">
        <v>414</v>
      </c>
      <c r="D228" s="218" t="s">
        <v>134</v>
      </c>
      <c r="E228" s="219" t="s">
        <v>509</v>
      </c>
      <c r="F228" s="220" t="s">
        <v>510</v>
      </c>
      <c r="G228" s="221" t="s">
        <v>137</v>
      </c>
      <c r="H228" s="222">
        <v>436.80000000000001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38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138</v>
      </c>
      <c r="AT228" s="230" t="s">
        <v>134</v>
      </c>
      <c r="AU228" s="230" t="s">
        <v>83</v>
      </c>
      <c r="AY228" s="16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81</v>
      </c>
      <c r="BK228" s="231">
        <f>ROUND(I228*H228,2)</f>
        <v>0</v>
      </c>
      <c r="BL228" s="16" t="s">
        <v>138</v>
      </c>
      <c r="BM228" s="230" t="s">
        <v>660</v>
      </c>
    </row>
    <row r="229" s="12" customFormat="1" ht="22.8" customHeight="1">
      <c r="A229" s="12"/>
      <c r="B229" s="202"/>
      <c r="C229" s="203"/>
      <c r="D229" s="204" t="s">
        <v>72</v>
      </c>
      <c r="E229" s="216" t="s">
        <v>540</v>
      </c>
      <c r="F229" s="216" t="s">
        <v>541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P230</f>
        <v>0</v>
      </c>
      <c r="Q229" s="210"/>
      <c r="R229" s="211">
        <f>R230</f>
        <v>0</v>
      </c>
      <c r="S229" s="210"/>
      <c r="T229" s="212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81</v>
      </c>
      <c r="AT229" s="214" t="s">
        <v>72</v>
      </c>
      <c r="AU229" s="214" t="s">
        <v>81</v>
      </c>
      <c r="AY229" s="213" t="s">
        <v>132</v>
      </c>
      <c r="BK229" s="215">
        <f>BK230</f>
        <v>0</v>
      </c>
    </row>
    <row r="230" s="2" customFormat="1" ht="22.2" customHeight="1">
      <c r="A230" s="37"/>
      <c r="B230" s="38"/>
      <c r="C230" s="218" t="s">
        <v>418</v>
      </c>
      <c r="D230" s="218" t="s">
        <v>134</v>
      </c>
      <c r="E230" s="219" t="s">
        <v>543</v>
      </c>
      <c r="F230" s="220" t="s">
        <v>544</v>
      </c>
      <c r="G230" s="221" t="s">
        <v>212</v>
      </c>
      <c r="H230" s="222">
        <v>2173.9630000000002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38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138</v>
      </c>
      <c r="AT230" s="230" t="s">
        <v>134</v>
      </c>
      <c r="AU230" s="230" t="s">
        <v>83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81</v>
      </c>
      <c r="BK230" s="231">
        <f>ROUND(I230*H230,2)</f>
        <v>0</v>
      </c>
      <c r="BL230" s="16" t="s">
        <v>138</v>
      </c>
      <c r="BM230" s="230" t="s">
        <v>661</v>
      </c>
    </row>
    <row r="231" s="12" customFormat="1" ht="25.92" customHeight="1">
      <c r="A231" s="12"/>
      <c r="B231" s="202"/>
      <c r="C231" s="203"/>
      <c r="D231" s="204" t="s">
        <v>72</v>
      </c>
      <c r="E231" s="205" t="s">
        <v>546</v>
      </c>
      <c r="F231" s="205" t="s">
        <v>547</v>
      </c>
      <c r="G231" s="203"/>
      <c r="H231" s="203"/>
      <c r="I231" s="206"/>
      <c r="J231" s="207">
        <f>BK231</f>
        <v>0</v>
      </c>
      <c r="K231" s="203"/>
      <c r="L231" s="208"/>
      <c r="M231" s="209"/>
      <c r="N231" s="210"/>
      <c r="O231" s="210"/>
      <c r="P231" s="211">
        <f>P232</f>
        <v>0</v>
      </c>
      <c r="Q231" s="210"/>
      <c r="R231" s="211">
        <f>R232</f>
        <v>0.029999999999999999</v>
      </c>
      <c r="S231" s="210"/>
      <c r="T231" s="212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83</v>
      </c>
      <c r="AT231" s="214" t="s">
        <v>72</v>
      </c>
      <c r="AU231" s="214" t="s">
        <v>73</v>
      </c>
      <c r="AY231" s="213" t="s">
        <v>132</v>
      </c>
      <c r="BK231" s="215">
        <f>BK232</f>
        <v>0</v>
      </c>
    </row>
    <row r="232" s="12" customFormat="1" ht="22.8" customHeight="1">
      <c r="A232" s="12"/>
      <c r="B232" s="202"/>
      <c r="C232" s="203"/>
      <c r="D232" s="204" t="s">
        <v>72</v>
      </c>
      <c r="E232" s="216" t="s">
        <v>548</v>
      </c>
      <c r="F232" s="216" t="s">
        <v>549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P233</f>
        <v>0</v>
      </c>
      <c r="Q232" s="210"/>
      <c r="R232" s="211">
        <f>R233</f>
        <v>0.029999999999999999</v>
      </c>
      <c r="S232" s="210"/>
      <c r="T232" s="212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83</v>
      </c>
      <c r="AT232" s="214" t="s">
        <v>72</v>
      </c>
      <c r="AU232" s="214" t="s">
        <v>81</v>
      </c>
      <c r="AY232" s="213" t="s">
        <v>132</v>
      </c>
      <c r="BK232" s="215">
        <f>BK233</f>
        <v>0</v>
      </c>
    </row>
    <row r="233" s="2" customFormat="1" ht="22.2" customHeight="1">
      <c r="A233" s="37"/>
      <c r="B233" s="38"/>
      <c r="C233" s="218" t="s">
        <v>422</v>
      </c>
      <c r="D233" s="218" t="s">
        <v>134</v>
      </c>
      <c r="E233" s="219" t="s">
        <v>551</v>
      </c>
      <c r="F233" s="220" t="s">
        <v>552</v>
      </c>
      <c r="G233" s="221" t="s">
        <v>270</v>
      </c>
      <c r="H233" s="222">
        <v>20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38</v>
      </c>
      <c r="O233" s="90"/>
      <c r="P233" s="228">
        <f>O233*H233</f>
        <v>0</v>
      </c>
      <c r="Q233" s="228">
        <v>0.0015</v>
      </c>
      <c r="R233" s="228">
        <f>Q233*H233</f>
        <v>0.029999999999999999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215</v>
      </c>
      <c r="AT233" s="230" t="s">
        <v>134</v>
      </c>
      <c r="AU233" s="230" t="s">
        <v>83</v>
      </c>
      <c r="AY233" s="16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81</v>
      </c>
      <c r="BK233" s="231">
        <f>ROUND(I233*H233,2)</f>
        <v>0</v>
      </c>
      <c r="BL233" s="16" t="s">
        <v>215</v>
      </c>
      <c r="BM233" s="230" t="s">
        <v>662</v>
      </c>
    </row>
    <row r="234" s="12" customFormat="1" ht="25.92" customHeight="1">
      <c r="A234" s="12"/>
      <c r="B234" s="202"/>
      <c r="C234" s="203"/>
      <c r="D234" s="204" t="s">
        <v>72</v>
      </c>
      <c r="E234" s="205" t="s">
        <v>227</v>
      </c>
      <c r="F234" s="205" t="s">
        <v>554</v>
      </c>
      <c r="G234" s="203"/>
      <c r="H234" s="203"/>
      <c r="I234" s="206"/>
      <c r="J234" s="207">
        <f>BK234</f>
        <v>0</v>
      </c>
      <c r="K234" s="203"/>
      <c r="L234" s="208"/>
      <c r="M234" s="209"/>
      <c r="N234" s="210"/>
      <c r="O234" s="210"/>
      <c r="P234" s="211">
        <f>P235</f>
        <v>0</v>
      </c>
      <c r="Q234" s="210"/>
      <c r="R234" s="211">
        <f>R235</f>
        <v>0</v>
      </c>
      <c r="S234" s="210"/>
      <c r="T234" s="212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149</v>
      </c>
      <c r="AT234" s="214" t="s">
        <v>72</v>
      </c>
      <c r="AU234" s="214" t="s">
        <v>73</v>
      </c>
      <c r="AY234" s="213" t="s">
        <v>132</v>
      </c>
      <c r="BK234" s="215">
        <f>BK235</f>
        <v>0</v>
      </c>
    </row>
    <row r="235" s="12" customFormat="1" ht="22.8" customHeight="1">
      <c r="A235" s="12"/>
      <c r="B235" s="202"/>
      <c r="C235" s="203"/>
      <c r="D235" s="204" t="s">
        <v>72</v>
      </c>
      <c r="E235" s="216" t="s">
        <v>555</v>
      </c>
      <c r="F235" s="216" t="s">
        <v>556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SUM(P236:P237)</f>
        <v>0</v>
      </c>
      <c r="Q235" s="210"/>
      <c r="R235" s="211">
        <f>SUM(R236:R237)</f>
        <v>0</v>
      </c>
      <c r="S235" s="210"/>
      <c r="T235" s="212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149</v>
      </c>
      <c r="AT235" s="214" t="s">
        <v>72</v>
      </c>
      <c r="AU235" s="214" t="s">
        <v>81</v>
      </c>
      <c r="AY235" s="213" t="s">
        <v>132</v>
      </c>
      <c r="BK235" s="215">
        <f>SUM(BK236:BK237)</f>
        <v>0</v>
      </c>
    </row>
    <row r="236" s="2" customFormat="1" ht="19.8" customHeight="1">
      <c r="A236" s="37"/>
      <c r="B236" s="38"/>
      <c r="C236" s="218" t="s">
        <v>426</v>
      </c>
      <c r="D236" s="218" t="s">
        <v>134</v>
      </c>
      <c r="E236" s="219" t="s">
        <v>558</v>
      </c>
      <c r="F236" s="220" t="s">
        <v>559</v>
      </c>
      <c r="G236" s="221" t="s">
        <v>560</v>
      </c>
      <c r="H236" s="222">
        <v>364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38</v>
      </c>
      <c r="O236" s="90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442</v>
      </c>
      <c r="AT236" s="230" t="s">
        <v>134</v>
      </c>
      <c r="AU236" s="230" t="s">
        <v>83</v>
      </c>
      <c r="AY236" s="16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81</v>
      </c>
      <c r="BK236" s="231">
        <f>ROUND(I236*H236,2)</f>
        <v>0</v>
      </c>
      <c r="BL236" s="16" t="s">
        <v>442</v>
      </c>
      <c r="BM236" s="230" t="s">
        <v>663</v>
      </c>
    </row>
    <row r="237" s="2" customFormat="1" ht="19.8" customHeight="1">
      <c r="A237" s="37"/>
      <c r="B237" s="38"/>
      <c r="C237" s="218" t="s">
        <v>430</v>
      </c>
      <c r="D237" s="218" t="s">
        <v>134</v>
      </c>
      <c r="E237" s="219" t="s">
        <v>563</v>
      </c>
      <c r="F237" s="220" t="s">
        <v>564</v>
      </c>
      <c r="G237" s="221" t="s">
        <v>277</v>
      </c>
      <c r="H237" s="222">
        <v>16</v>
      </c>
      <c r="I237" s="223"/>
      <c r="J237" s="224">
        <f>ROUND(I237*H237,2)</f>
        <v>0</v>
      </c>
      <c r="K237" s="225"/>
      <c r="L237" s="43"/>
      <c r="M237" s="269" t="s">
        <v>1</v>
      </c>
      <c r="N237" s="270" t="s">
        <v>38</v>
      </c>
      <c r="O237" s="271"/>
      <c r="P237" s="272">
        <f>O237*H237</f>
        <v>0</v>
      </c>
      <c r="Q237" s="272">
        <v>0</v>
      </c>
      <c r="R237" s="272">
        <f>Q237*H237</f>
        <v>0</v>
      </c>
      <c r="S237" s="272">
        <v>0</v>
      </c>
      <c r="T237" s="27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442</v>
      </c>
      <c r="AT237" s="230" t="s">
        <v>134</v>
      </c>
      <c r="AU237" s="230" t="s">
        <v>83</v>
      </c>
      <c r="AY237" s="16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81</v>
      </c>
      <c r="BK237" s="231">
        <f>ROUND(I237*H237,2)</f>
        <v>0</v>
      </c>
      <c r="BL237" s="16" t="s">
        <v>442</v>
      </c>
      <c r="BM237" s="230" t="s">
        <v>664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pXA8wdG0GXio+w/r1uQQydyd4BdzLH3eHnu54k7yIIih8BW7cPoVotMK0u7yA05vNO7p2HIUf6mP/C730l+s6Q==" hashValue="W79gN9UB/NyEMjDUz0acTRCB2AYh1DNS3maSvl411hdi5iFLENZs/1IG6rzrTl83RN/SXoy6u+MZwoMwDNJ2cg==" algorithmName="SHA-512" password="CC35"/>
  <autoFilter ref="C127:K23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665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ROUND((SUM(BE129:BE260)),  2)</f>
        <v>0</v>
      </c>
      <c r="G33" s="37"/>
      <c r="H33" s="37"/>
      <c r="I33" s="154">
        <v>0.20999999999999999</v>
      </c>
      <c r="J33" s="153">
        <f>ROUND(((SUM(BE129:BE260))*I33),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ROUND((SUM(BF129:BF260)),  2)</f>
        <v>0</v>
      </c>
      <c r="G34" s="37"/>
      <c r="H34" s="37"/>
      <c r="I34" s="154">
        <v>0.14999999999999999</v>
      </c>
      <c r="J34" s="153">
        <f>ROUND(((SUM(BF129:BF260))*I34),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ROUND((SUM(BG129:BG260)),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ROUND((SUM(BH129:BH260)),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ROUND((SUM(BI129:BI260)),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73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IO 03 - Hospodaření se srážkovými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J180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J183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J203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J215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110</v>
      </c>
      <c r="E103" s="187"/>
      <c r="F103" s="187"/>
      <c r="G103" s="187"/>
      <c r="H103" s="187"/>
      <c r="I103" s="187"/>
      <c r="J103" s="188">
        <f>J236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111</v>
      </c>
      <c r="E104" s="187"/>
      <c r="F104" s="187"/>
      <c r="G104" s="187"/>
      <c r="H104" s="187"/>
      <c r="I104" s="187"/>
      <c r="J104" s="188">
        <f>J243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112</v>
      </c>
      <c r="E105" s="187"/>
      <c r="F105" s="187"/>
      <c r="G105" s="187"/>
      <c r="H105" s="187"/>
      <c r="I105" s="187"/>
      <c r="J105" s="188">
        <f>J252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113</v>
      </c>
      <c r="E106" s="181"/>
      <c r="F106" s="181"/>
      <c r="G106" s="181"/>
      <c r="H106" s="181"/>
      <c r="I106" s="181"/>
      <c r="J106" s="182">
        <f>J254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114</v>
      </c>
      <c r="E107" s="187"/>
      <c r="F107" s="187"/>
      <c r="G107" s="187"/>
      <c r="H107" s="187"/>
      <c r="I107" s="187"/>
      <c r="J107" s="188">
        <f>J255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115</v>
      </c>
      <c r="E108" s="181"/>
      <c r="F108" s="181"/>
      <c r="G108" s="181"/>
      <c r="H108" s="181"/>
      <c r="I108" s="181"/>
      <c r="J108" s="182">
        <f>J257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116</v>
      </c>
      <c r="E109" s="187"/>
      <c r="F109" s="187"/>
      <c r="G109" s="187"/>
      <c r="H109" s="187"/>
      <c r="I109" s="187"/>
      <c r="J109" s="188">
        <f>J258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4.4" customHeight="1">
      <c r="A119" s="37"/>
      <c r="B119" s="38"/>
      <c r="C119" s="39"/>
      <c r="D119" s="39"/>
      <c r="E119" s="173" t="str">
        <f>E7</f>
        <v>Střední škola zemědělská a veterinární Lanškroun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6" customHeight="1">
      <c r="A121" s="37"/>
      <c r="B121" s="38"/>
      <c r="C121" s="39"/>
      <c r="D121" s="39"/>
      <c r="E121" s="75" t="str">
        <f>E9</f>
        <v>IO 03 - Hospodaření se srážkovými vodami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8" t="str">
        <f>IF(J12="","",J12)</f>
        <v>5. 4. 2022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6" customHeight="1">
      <c r="A125" s="37"/>
      <c r="B125" s="38"/>
      <c r="C125" s="31" t="s">
        <v>24</v>
      </c>
      <c r="D125" s="39"/>
      <c r="E125" s="39"/>
      <c r="F125" s="26" t="str">
        <f>E15</f>
        <v xml:space="preserve"> </v>
      </c>
      <c r="G125" s="39"/>
      <c r="H125" s="39"/>
      <c r="I125" s="31" t="s">
        <v>29</v>
      </c>
      <c r="J125" s="35" t="str">
        <f>E21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6" customHeight="1">
      <c r="A126" s="37"/>
      <c r="B126" s="38"/>
      <c r="C126" s="31" t="s">
        <v>27</v>
      </c>
      <c r="D126" s="39"/>
      <c r="E126" s="39"/>
      <c r="F126" s="26" t="str">
        <f>IF(E18="","",E18)</f>
        <v>Vyplň údaj</v>
      </c>
      <c r="G126" s="39"/>
      <c r="H126" s="39"/>
      <c r="I126" s="31" t="s">
        <v>31</v>
      </c>
      <c r="J126" s="35" t="str">
        <f>E24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118</v>
      </c>
      <c r="D128" s="193" t="s">
        <v>58</v>
      </c>
      <c r="E128" s="193" t="s">
        <v>54</v>
      </c>
      <c r="F128" s="193" t="s">
        <v>55</v>
      </c>
      <c r="G128" s="193" t="s">
        <v>119</v>
      </c>
      <c r="H128" s="193" t="s">
        <v>120</v>
      </c>
      <c r="I128" s="193" t="s">
        <v>121</v>
      </c>
      <c r="J128" s="194" t="s">
        <v>100</v>
      </c>
      <c r="K128" s="195" t="s">
        <v>122</v>
      </c>
      <c r="L128" s="196"/>
      <c r="M128" s="99" t="s">
        <v>1</v>
      </c>
      <c r="N128" s="100" t="s">
        <v>37</v>
      </c>
      <c r="O128" s="100" t="s">
        <v>123</v>
      </c>
      <c r="P128" s="100" t="s">
        <v>124</v>
      </c>
      <c r="Q128" s="100" t="s">
        <v>125</v>
      </c>
      <c r="R128" s="100" t="s">
        <v>126</v>
      </c>
      <c r="S128" s="100" t="s">
        <v>127</v>
      </c>
      <c r="T128" s="101" t="s">
        <v>128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129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P130+P254+P257</f>
        <v>0</v>
      </c>
      <c r="Q129" s="103"/>
      <c r="R129" s="199">
        <f>R130+R254+R257</f>
        <v>1285.5753471030143</v>
      </c>
      <c r="S129" s="103"/>
      <c r="T129" s="200">
        <f>T130+T254+T257</f>
        <v>79.866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72</v>
      </c>
      <c r="AU129" s="16" t="s">
        <v>102</v>
      </c>
      <c r="BK129" s="201">
        <f>BK130+BK254+BK257</f>
        <v>0</v>
      </c>
    </row>
    <row r="130" s="12" customFormat="1" ht="25.92" customHeight="1">
      <c r="A130" s="12"/>
      <c r="B130" s="202"/>
      <c r="C130" s="203"/>
      <c r="D130" s="204" t="s">
        <v>72</v>
      </c>
      <c r="E130" s="205" t="s">
        <v>130</v>
      </c>
      <c r="F130" s="205" t="s">
        <v>131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P131+P180+P183+P203+P215+P236+P243+P252</f>
        <v>0</v>
      </c>
      <c r="Q130" s="210"/>
      <c r="R130" s="211">
        <f>R131+R180+R183+R203+R215+R236+R243+R252</f>
        <v>1285.5588471030144</v>
      </c>
      <c r="S130" s="210"/>
      <c r="T130" s="212">
        <f>T131+T180+T183+T203+T215+T236+T243+T252</f>
        <v>79.866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73</v>
      </c>
      <c r="AY130" s="213" t="s">
        <v>132</v>
      </c>
      <c r="BK130" s="215">
        <f>BK131+BK180+BK183+BK203+BK215+BK236+BK243+BK252</f>
        <v>0</v>
      </c>
    </row>
    <row r="131" s="12" customFormat="1" ht="22.8" customHeight="1">
      <c r="A131" s="12"/>
      <c r="B131" s="202"/>
      <c r="C131" s="203"/>
      <c r="D131" s="204" t="s">
        <v>72</v>
      </c>
      <c r="E131" s="216" t="s">
        <v>81</v>
      </c>
      <c r="F131" s="216" t="s">
        <v>133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SUM(P132:P179)</f>
        <v>0</v>
      </c>
      <c r="Q131" s="210"/>
      <c r="R131" s="211">
        <f>SUM(R132:R179)</f>
        <v>900.33785592799995</v>
      </c>
      <c r="S131" s="210"/>
      <c r="T131" s="212">
        <f>SUM(T132:T179)</f>
        <v>79.866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81</v>
      </c>
      <c r="AY131" s="213" t="s">
        <v>132</v>
      </c>
      <c r="BK131" s="215">
        <f>SUM(BK132:BK179)</f>
        <v>0</v>
      </c>
    </row>
    <row r="132" s="2" customFormat="1" ht="22.2" customHeight="1">
      <c r="A132" s="37"/>
      <c r="B132" s="38"/>
      <c r="C132" s="218" t="s">
        <v>81</v>
      </c>
      <c r="D132" s="218" t="s">
        <v>134</v>
      </c>
      <c r="E132" s="219" t="s">
        <v>135</v>
      </c>
      <c r="F132" s="220" t="s">
        <v>136</v>
      </c>
      <c r="G132" s="221" t="s">
        <v>137</v>
      </c>
      <c r="H132" s="222">
        <v>18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0.44</v>
      </c>
      <c r="T132" s="229">
        <f>S132*H132</f>
        <v>7.9199999999999999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138</v>
      </c>
      <c r="AT132" s="230" t="s">
        <v>134</v>
      </c>
      <c r="AU132" s="230" t="s">
        <v>83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138</v>
      </c>
      <c r="BM132" s="230" t="s">
        <v>666</v>
      </c>
    </row>
    <row r="133" s="13" customFormat="1">
      <c r="A133" s="13"/>
      <c r="B133" s="232"/>
      <c r="C133" s="233"/>
      <c r="D133" s="234" t="s">
        <v>140</v>
      </c>
      <c r="E133" s="235" t="s">
        <v>1</v>
      </c>
      <c r="F133" s="236" t="s">
        <v>667</v>
      </c>
      <c r="G133" s="233"/>
      <c r="H133" s="237">
        <v>18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140</v>
      </c>
      <c r="AU133" s="243" t="s">
        <v>83</v>
      </c>
      <c r="AV133" s="13" t="s">
        <v>83</v>
      </c>
      <c r="AW133" s="13" t="s">
        <v>30</v>
      </c>
      <c r="AX133" s="13" t="s">
        <v>81</v>
      </c>
      <c r="AY133" s="243" t="s">
        <v>132</v>
      </c>
    </row>
    <row r="134" s="2" customFormat="1" ht="22.2" customHeight="1">
      <c r="A134" s="37"/>
      <c r="B134" s="38"/>
      <c r="C134" s="218" t="s">
        <v>83</v>
      </c>
      <c r="D134" s="218" t="s">
        <v>134</v>
      </c>
      <c r="E134" s="219" t="s">
        <v>144</v>
      </c>
      <c r="F134" s="220" t="s">
        <v>145</v>
      </c>
      <c r="G134" s="221" t="s">
        <v>137</v>
      </c>
      <c r="H134" s="222">
        <v>162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0.32500000000000001</v>
      </c>
      <c r="T134" s="229">
        <f>S134*H134</f>
        <v>52.649999999999999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138</v>
      </c>
      <c r="AT134" s="230" t="s">
        <v>134</v>
      </c>
      <c r="AU134" s="230" t="s">
        <v>83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138</v>
      </c>
      <c r="BM134" s="230" t="s">
        <v>668</v>
      </c>
    </row>
    <row r="135" s="13" customFormat="1">
      <c r="A135" s="13"/>
      <c r="B135" s="232"/>
      <c r="C135" s="233"/>
      <c r="D135" s="234" t="s">
        <v>140</v>
      </c>
      <c r="E135" s="235" t="s">
        <v>1</v>
      </c>
      <c r="F135" s="236" t="s">
        <v>669</v>
      </c>
      <c r="G135" s="233"/>
      <c r="H135" s="237">
        <v>18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140</v>
      </c>
      <c r="AU135" s="243" t="s">
        <v>83</v>
      </c>
      <c r="AV135" s="13" t="s">
        <v>83</v>
      </c>
      <c r="AW135" s="13" t="s">
        <v>30</v>
      </c>
      <c r="AX135" s="13" t="s">
        <v>73</v>
      </c>
      <c r="AY135" s="243" t="s">
        <v>132</v>
      </c>
    </row>
    <row r="136" s="13" customFormat="1">
      <c r="A136" s="13"/>
      <c r="B136" s="232"/>
      <c r="C136" s="233"/>
      <c r="D136" s="234" t="s">
        <v>140</v>
      </c>
      <c r="E136" s="235" t="s">
        <v>1</v>
      </c>
      <c r="F136" s="236" t="s">
        <v>670</v>
      </c>
      <c r="G136" s="233"/>
      <c r="H136" s="237">
        <v>144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140</v>
      </c>
      <c r="AU136" s="243" t="s">
        <v>83</v>
      </c>
      <c r="AV136" s="13" t="s">
        <v>83</v>
      </c>
      <c r="AW136" s="13" t="s">
        <v>30</v>
      </c>
      <c r="AX136" s="13" t="s">
        <v>73</v>
      </c>
      <c r="AY136" s="243" t="s">
        <v>132</v>
      </c>
    </row>
    <row r="137" s="14" customFormat="1">
      <c r="A137" s="14"/>
      <c r="B137" s="244"/>
      <c r="C137" s="245"/>
      <c r="D137" s="234" t="s">
        <v>140</v>
      </c>
      <c r="E137" s="246" t="s">
        <v>1</v>
      </c>
      <c r="F137" s="247" t="s">
        <v>143</v>
      </c>
      <c r="G137" s="245"/>
      <c r="H137" s="248">
        <v>162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140</v>
      </c>
      <c r="AU137" s="254" t="s">
        <v>83</v>
      </c>
      <c r="AV137" s="14" t="s">
        <v>138</v>
      </c>
      <c r="AW137" s="14" t="s">
        <v>30</v>
      </c>
      <c r="AX137" s="14" t="s">
        <v>81</v>
      </c>
      <c r="AY137" s="254" t="s">
        <v>132</v>
      </c>
    </row>
    <row r="138" s="2" customFormat="1" ht="22.2" customHeight="1">
      <c r="A138" s="37"/>
      <c r="B138" s="38"/>
      <c r="C138" s="218" t="s">
        <v>149</v>
      </c>
      <c r="D138" s="218" t="s">
        <v>134</v>
      </c>
      <c r="E138" s="219" t="s">
        <v>150</v>
      </c>
      <c r="F138" s="220" t="s">
        <v>151</v>
      </c>
      <c r="G138" s="221" t="s">
        <v>137</v>
      </c>
      <c r="H138" s="222">
        <v>18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0.22</v>
      </c>
      <c r="T138" s="229">
        <f>S138*H138</f>
        <v>3.96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138</v>
      </c>
      <c r="AT138" s="230" t="s">
        <v>134</v>
      </c>
      <c r="AU138" s="230" t="s">
        <v>83</v>
      </c>
      <c r="AY138" s="16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138</v>
      </c>
      <c r="BM138" s="230" t="s">
        <v>671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669</v>
      </c>
      <c r="G139" s="233"/>
      <c r="H139" s="237">
        <v>18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140</v>
      </c>
      <c r="AU139" s="243" t="s">
        <v>83</v>
      </c>
      <c r="AV139" s="13" t="s">
        <v>83</v>
      </c>
      <c r="AW139" s="13" t="s">
        <v>30</v>
      </c>
      <c r="AX139" s="13" t="s">
        <v>81</v>
      </c>
      <c r="AY139" s="243" t="s">
        <v>132</v>
      </c>
    </row>
    <row r="140" s="2" customFormat="1" ht="14.4" customHeight="1">
      <c r="A140" s="37"/>
      <c r="B140" s="38"/>
      <c r="C140" s="218" t="s">
        <v>138</v>
      </c>
      <c r="D140" s="218" t="s">
        <v>134</v>
      </c>
      <c r="E140" s="219" t="s">
        <v>153</v>
      </c>
      <c r="F140" s="220" t="s">
        <v>154</v>
      </c>
      <c r="G140" s="221" t="s">
        <v>137</v>
      </c>
      <c r="H140" s="222">
        <v>43.200000000000003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0.35499999999999998</v>
      </c>
      <c r="T140" s="229">
        <f>S140*H140</f>
        <v>15.336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138</v>
      </c>
      <c r="AT140" s="230" t="s">
        <v>134</v>
      </c>
      <c r="AU140" s="230" t="s">
        <v>83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138</v>
      </c>
      <c r="BM140" s="230" t="s">
        <v>672</v>
      </c>
    </row>
    <row r="141" s="13" customFormat="1">
      <c r="A141" s="13"/>
      <c r="B141" s="232"/>
      <c r="C141" s="233"/>
      <c r="D141" s="234" t="s">
        <v>140</v>
      </c>
      <c r="E141" s="235" t="s">
        <v>1</v>
      </c>
      <c r="F141" s="236" t="s">
        <v>673</v>
      </c>
      <c r="G141" s="233"/>
      <c r="H141" s="237">
        <v>43.200000000000003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140</v>
      </c>
      <c r="AU141" s="243" t="s">
        <v>83</v>
      </c>
      <c r="AV141" s="13" t="s">
        <v>83</v>
      </c>
      <c r="AW141" s="13" t="s">
        <v>30</v>
      </c>
      <c r="AX141" s="13" t="s">
        <v>81</v>
      </c>
      <c r="AY141" s="243" t="s">
        <v>132</v>
      </c>
    </row>
    <row r="142" s="2" customFormat="1" ht="22.2" customHeight="1">
      <c r="A142" s="37"/>
      <c r="B142" s="38"/>
      <c r="C142" s="218" t="s">
        <v>157</v>
      </c>
      <c r="D142" s="218" t="s">
        <v>134</v>
      </c>
      <c r="E142" s="219" t="s">
        <v>158</v>
      </c>
      <c r="F142" s="220" t="s">
        <v>159</v>
      </c>
      <c r="G142" s="221" t="s">
        <v>160</v>
      </c>
      <c r="H142" s="222">
        <v>960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3.2634E-05</v>
      </c>
      <c r="R142" s="228">
        <f>Q142*H142</f>
        <v>0.031328639999999998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138</v>
      </c>
      <c r="AT142" s="230" t="s">
        <v>134</v>
      </c>
      <c r="AU142" s="230" t="s">
        <v>83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138</v>
      </c>
      <c r="BM142" s="230" t="s">
        <v>674</v>
      </c>
    </row>
    <row r="143" s="13" customFormat="1">
      <c r="A143" s="13"/>
      <c r="B143" s="232"/>
      <c r="C143" s="233"/>
      <c r="D143" s="234" t="s">
        <v>140</v>
      </c>
      <c r="E143" s="235" t="s">
        <v>1</v>
      </c>
      <c r="F143" s="236" t="s">
        <v>675</v>
      </c>
      <c r="G143" s="233"/>
      <c r="H143" s="237">
        <v>960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140</v>
      </c>
      <c r="AU143" s="243" t="s">
        <v>83</v>
      </c>
      <c r="AV143" s="13" t="s">
        <v>83</v>
      </c>
      <c r="AW143" s="13" t="s">
        <v>30</v>
      </c>
      <c r="AX143" s="13" t="s">
        <v>81</v>
      </c>
      <c r="AY143" s="243" t="s">
        <v>132</v>
      </c>
    </row>
    <row r="144" s="2" customFormat="1" ht="22.2" customHeight="1">
      <c r="A144" s="37"/>
      <c r="B144" s="38"/>
      <c r="C144" s="218" t="s">
        <v>163</v>
      </c>
      <c r="D144" s="218" t="s">
        <v>134</v>
      </c>
      <c r="E144" s="219" t="s">
        <v>164</v>
      </c>
      <c r="F144" s="220" t="s">
        <v>165</v>
      </c>
      <c r="G144" s="221" t="s">
        <v>166</v>
      </c>
      <c r="H144" s="222">
        <v>120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138</v>
      </c>
      <c r="AT144" s="230" t="s">
        <v>134</v>
      </c>
      <c r="AU144" s="230" t="s">
        <v>83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138</v>
      </c>
      <c r="BM144" s="230" t="s">
        <v>676</v>
      </c>
    </row>
    <row r="145" s="13" customFormat="1">
      <c r="A145" s="13"/>
      <c r="B145" s="232"/>
      <c r="C145" s="233"/>
      <c r="D145" s="234" t="s">
        <v>140</v>
      </c>
      <c r="E145" s="235" t="s">
        <v>1</v>
      </c>
      <c r="F145" s="236" t="s">
        <v>677</v>
      </c>
      <c r="G145" s="233"/>
      <c r="H145" s="237">
        <v>120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140</v>
      </c>
      <c r="AU145" s="243" t="s">
        <v>83</v>
      </c>
      <c r="AV145" s="13" t="s">
        <v>83</v>
      </c>
      <c r="AW145" s="13" t="s">
        <v>30</v>
      </c>
      <c r="AX145" s="13" t="s">
        <v>81</v>
      </c>
      <c r="AY145" s="243" t="s">
        <v>132</v>
      </c>
    </row>
    <row r="146" s="2" customFormat="1" ht="22.2" customHeight="1">
      <c r="A146" s="37"/>
      <c r="B146" s="38"/>
      <c r="C146" s="218" t="s">
        <v>169</v>
      </c>
      <c r="D146" s="218" t="s">
        <v>134</v>
      </c>
      <c r="E146" s="219" t="s">
        <v>170</v>
      </c>
      <c r="F146" s="220" t="s">
        <v>171</v>
      </c>
      <c r="G146" s="221" t="s">
        <v>137</v>
      </c>
      <c r="H146" s="222">
        <v>205.19999999999999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138</v>
      </c>
      <c r="AT146" s="230" t="s">
        <v>134</v>
      </c>
      <c r="AU146" s="230" t="s">
        <v>83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138</v>
      </c>
      <c r="BM146" s="230" t="s">
        <v>678</v>
      </c>
    </row>
    <row r="147" s="13" customFormat="1">
      <c r="A147" s="13"/>
      <c r="B147" s="232"/>
      <c r="C147" s="233"/>
      <c r="D147" s="234" t="s">
        <v>140</v>
      </c>
      <c r="E147" s="235" t="s">
        <v>1</v>
      </c>
      <c r="F147" s="236" t="s">
        <v>679</v>
      </c>
      <c r="G147" s="233"/>
      <c r="H147" s="237">
        <v>205.19999999999999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140</v>
      </c>
      <c r="AU147" s="243" t="s">
        <v>83</v>
      </c>
      <c r="AV147" s="13" t="s">
        <v>83</v>
      </c>
      <c r="AW147" s="13" t="s">
        <v>30</v>
      </c>
      <c r="AX147" s="13" t="s">
        <v>81</v>
      </c>
      <c r="AY147" s="243" t="s">
        <v>132</v>
      </c>
    </row>
    <row r="148" s="2" customFormat="1" ht="30" customHeight="1">
      <c r="A148" s="37"/>
      <c r="B148" s="38"/>
      <c r="C148" s="218" t="s">
        <v>174</v>
      </c>
      <c r="D148" s="218" t="s">
        <v>134</v>
      </c>
      <c r="E148" s="219" t="s">
        <v>175</v>
      </c>
      <c r="F148" s="220" t="s">
        <v>176</v>
      </c>
      <c r="G148" s="221" t="s">
        <v>177</v>
      </c>
      <c r="H148" s="222">
        <v>496.10000000000002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138</v>
      </c>
      <c r="AT148" s="230" t="s">
        <v>134</v>
      </c>
      <c r="AU148" s="230" t="s">
        <v>83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138</v>
      </c>
      <c r="BM148" s="230" t="s">
        <v>680</v>
      </c>
    </row>
    <row r="149" s="13" customFormat="1">
      <c r="A149" s="13"/>
      <c r="B149" s="232"/>
      <c r="C149" s="233"/>
      <c r="D149" s="234" t="s">
        <v>140</v>
      </c>
      <c r="E149" s="235" t="s">
        <v>1</v>
      </c>
      <c r="F149" s="236" t="s">
        <v>681</v>
      </c>
      <c r="G149" s="233"/>
      <c r="H149" s="237">
        <v>496.10000000000002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140</v>
      </c>
      <c r="AU149" s="243" t="s">
        <v>83</v>
      </c>
      <c r="AV149" s="13" t="s">
        <v>83</v>
      </c>
      <c r="AW149" s="13" t="s">
        <v>30</v>
      </c>
      <c r="AX149" s="13" t="s">
        <v>81</v>
      </c>
      <c r="AY149" s="243" t="s">
        <v>132</v>
      </c>
    </row>
    <row r="150" s="2" customFormat="1" ht="30" customHeight="1">
      <c r="A150" s="37"/>
      <c r="B150" s="38"/>
      <c r="C150" s="218" t="s">
        <v>180</v>
      </c>
      <c r="D150" s="218" t="s">
        <v>134</v>
      </c>
      <c r="E150" s="219" t="s">
        <v>181</v>
      </c>
      <c r="F150" s="220" t="s">
        <v>182</v>
      </c>
      <c r="G150" s="221" t="s">
        <v>177</v>
      </c>
      <c r="H150" s="222">
        <v>514.08000000000004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138</v>
      </c>
      <c r="AT150" s="230" t="s">
        <v>134</v>
      </c>
      <c r="AU150" s="230" t="s">
        <v>83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138</v>
      </c>
      <c r="BM150" s="230" t="s">
        <v>682</v>
      </c>
    </row>
    <row r="151" s="13" customFormat="1">
      <c r="A151" s="13"/>
      <c r="B151" s="232"/>
      <c r="C151" s="233"/>
      <c r="D151" s="234" t="s">
        <v>140</v>
      </c>
      <c r="E151" s="235" t="s">
        <v>1</v>
      </c>
      <c r="F151" s="236" t="s">
        <v>683</v>
      </c>
      <c r="G151" s="233"/>
      <c r="H151" s="237">
        <v>514.08000000000004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140</v>
      </c>
      <c r="AU151" s="243" t="s">
        <v>83</v>
      </c>
      <c r="AV151" s="13" t="s">
        <v>83</v>
      </c>
      <c r="AW151" s="13" t="s">
        <v>30</v>
      </c>
      <c r="AX151" s="13" t="s">
        <v>81</v>
      </c>
      <c r="AY151" s="243" t="s">
        <v>132</v>
      </c>
    </row>
    <row r="152" s="2" customFormat="1" ht="19.8" customHeight="1">
      <c r="A152" s="37"/>
      <c r="B152" s="38"/>
      <c r="C152" s="218" t="s">
        <v>187</v>
      </c>
      <c r="D152" s="218" t="s">
        <v>134</v>
      </c>
      <c r="E152" s="219" t="s">
        <v>188</v>
      </c>
      <c r="F152" s="220" t="s">
        <v>189</v>
      </c>
      <c r="G152" s="221" t="s">
        <v>137</v>
      </c>
      <c r="H152" s="222">
        <v>856.79999999999995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38</v>
      </c>
      <c r="O152" s="90"/>
      <c r="P152" s="228">
        <f>O152*H152</f>
        <v>0</v>
      </c>
      <c r="Q152" s="228">
        <v>0.00058135999999999995</v>
      </c>
      <c r="R152" s="228">
        <f>Q152*H152</f>
        <v>0.49810924799999995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138</v>
      </c>
      <c r="AT152" s="230" t="s">
        <v>134</v>
      </c>
      <c r="AU152" s="230" t="s">
        <v>83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138</v>
      </c>
      <c r="BM152" s="230" t="s">
        <v>684</v>
      </c>
    </row>
    <row r="153" s="13" customFormat="1">
      <c r="A153" s="13"/>
      <c r="B153" s="232"/>
      <c r="C153" s="233"/>
      <c r="D153" s="234" t="s">
        <v>140</v>
      </c>
      <c r="E153" s="235" t="s">
        <v>1</v>
      </c>
      <c r="F153" s="236" t="s">
        <v>685</v>
      </c>
      <c r="G153" s="233"/>
      <c r="H153" s="237">
        <v>856.79999999999995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140</v>
      </c>
      <c r="AU153" s="243" t="s">
        <v>83</v>
      </c>
      <c r="AV153" s="13" t="s">
        <v>83</v>
      </c>
      <c r="AW153" s="13" t="s">
        <v>30</v>
      </c>
      <c r="AX153" s="13" t="s">
        <v>81</v>
      </c>
      <c r="AY153" s="243" t="s">
        <v>132</v>
      </c>
    </row>
    <row r="154" s="2" customFormat="1" ht="19.8" customHeight="1">
      <c r="A154" s="37"/>
      <c r="B154" s="38"/>
      <c r="C154" s="218" t="s">
        <v>192</v>
      </c>
      <c r="D154" s="218" t="s">
        <v>134</v>
      </c>
      <c r="E154" s="219" t="s">
        <v>193</v>
      </c>
      <c r="F154" s="220" t="s">
        <v>194</v>
      </c>
      <c r="G154" s="221" t="s">
        <v>137</v>
      </c>
      <c r="H154" s="222">
        <v>858.79999999999995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138</v>
      </c>
      <c r="AT154" s="230" t="s">
        <v>134</v>
      </c>
      <c r="AU154" s="230" t="s">
        <v>83</v>
      </c>
      <c r="AY154" s="16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138</v>
      </c>
      <c r="BM154" s="230" t="s">
        <v>686</v>
      </c>
    </row>
    <row r="155" s="2" customFormat="1" ht="22.2" customHeight="1">
      <c r="A155" s="37"/>
      <c r="B155" s="38"/>
      <c r="C155" s="218" t="s">
        <v>196</v>
      </c>
      <c r="D155" s="218" t="s">
        <v>134</v>
      </c>
      <c r="E155" s="219" t="s">
        <v>197</v>
      </c>
      <c r="F155" s="220" t="s">
        <v>198</v>
      </c>
      <c r="G155" s="221" t="s">
        <v>177</v>
      </c>
      <c r="H155" s="222">
        <v>330.18299999999999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138</v>
      </c>
      <c r="AT155" s="230" t="s">
        <v>134</v>
      </c>
      <c r="AU155" s="230" t="s">
        <v>83</v>
      </c>
      <c r="AY155" s="16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138</v>
      </c>
      <c r="BM155" s="230" t="s">
        <v>687</v>
      </c>
    </row>
    <row r="156" s="13" customFormat="1">
      <c r="A156" s="13"/>
      <c r="B156" s="232"/>
      <c r="C156" s="233"/>
      <c r="D156" s="234" t="s">
        <v>140</v>
      </c>
      <c r="E156" s="235" t="s">
        <v>1</v>
      </c>
      <c r="F156" s="236" t="s">
        <v>688</v>
      </c>
      <c r="G156" s="233"/>
      <c r="H156" s="237">
        <v>330.18299999999999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140</v>
      </c>
      <c r="AU156" s="243" t="s">
        <v>83</v>
      </c>
      <c r="AV156" s="13" t="s">
        <v>83</v>
      </c>
      <c r="AW156" s="13" t="s">
        <v>30</v>
      </c>
      <c r="AX156" s="13" t="s">
        <v>81</v>
      </c>
      <c r="AY156" s="243" t="s">
        <v>132</v>
      </c>
    </row>
    <row r="157" s="2" customFormat="1" ht="30" customHeight="1">
      <c r="A157" s="37"/>
      <c r="B157" s="38"/>
      <c r="C157" s="218" t="s">
        <v>201</v>
      </c>
      <c r="D157" s="218" t="s">
        <v>134</v>
      </c>
      <c r="E157" s="219" t="s">
        <v>202</v>
      </c>
      <c r="F157" s="220" t="s">
        <v>203</v>
      </c>
      <c r="G157" s="221" t="s">
        <v>177</v>
      </c>
      <c r="H157" s="222">
        <v>679.99699999999996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138</v>
      </c>
      <c r="AT157" s="230" t="s">
        <v>134</v>
      </c>
      <c r="AU157" s="230" t="s">
        <v>83</v>
      </c>
      <c r="AY157" s="16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81</v>
      </c>
      <c r="BK157" s="231">
        <f>ROUND(I157*H157,2)</f>
        <v>0</v>
      </c>
      <c r="BL157" s="16" t="s">
        <v>138</v>
      </c>
      <c r="BM157" s="230" t="s">
        <v>689</v>
      </c>
    </row>
    <row r="158" s="13" customFormat="1">
      <c r="A158" s="13"/>
      <c r="B158" s="232"/>
      <c r="C158" s="233"/>
      <c r="D158" s="234" t="s">
        <v>140</v>
      </c>
      <c r="E158" s="235" t="s">
        <v>1</v>
      </c>
      <c r="F158" s="236" t="s">
        <v>690</v>
      </c>
      <c r="G158" s="233"/>
      <c r="H158" s="237">
        <v>679.99699999999996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140</v>
      </c>
      <c r="AU158" s="243" t="s">
        <v>83</v>
      </c>
      <c r="AV158" s="13" t="s">
        <v>83</v>
      </c>
      <c r="AW158" s="13" t="s">
        <v>30</v>
      </c>
      <c r="AX158" s="13" t="s">
        <v>81</v>
      </c>
      <c r="AY158" s="243" t="s">
        <v>132</v>
      </c>
    </row>
    <row r="159" s="2" customFormat="1" ht="22.2" customHeight="1">
      <c r="A159" s="37"/>
      <c r="B159" s="38"/>
      <c r="C159" s="218" t="s">
        <v>206</v>
      </c>
      <c r="D159" s="218" t="s">
        <v>134</v>
      </c>
      <c r="E159" s="219" t="s">
        <v>207</v>
      </c>
      <c r="F159" s="220" t="s">
        <v>208</v>
      </c>
      <c r="G159" s="221" t="s">
        <v>177</v>
      </c>
      <c r="H159" s="222">
        <v>330.18299999999999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138</v>
      </c>
      <c r="AT159" s="230" t="s">
        <v>134</v>
      </c>
      <c r="AU159" s="230" t="s">
        <v>83</v>
      </c>
      <c r="AY159" s="16" t="s">
        <v>132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138</v>
      </c>
      <c r="BM159" s="230" t="s">
        <v>691</v>
      </c>
    </row>
    <row r="160" s="2" customFormat="1" ht="30" customHeight="1">
      <c r="A160" s="37"/>
      <c r="B160" s="38"/>
      <c r="C160" s="218" t="s">
        <v>8</v>
      </c>
      <c r="D160" s="218" t="s">
        <v>134</v>
      </c>
      <c r="E160" s="219" t="s">
        <v>210</v>
      </c>
      <c r="F160" s="220" t="s">
        <v>211</v>
      </c>
      <c r="G160" s="221" t="s">
        <v>212</v>
      </c>
      <c r="H160" s="222">
        <v>1223.9949999999999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138</v>
      </c>
      <c r="AT160" s="230" t="s">
        <v>134</v>
      </c>
      <c r="AU160" s="230" t="s">
        <v>83</v>
      </c>
      <c r="AY160" s="16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138</v>
      </c>
      <c r="BM160" s="230" t="s">
        <v>692</v>
      </c>
    </row>
    <row r="161" s="13" customFormat="1">
      <c r="A161" s="13"/>
      <c r="B161" s="232"/>
      <c r="C161" s="233"/>
      <c r="D161" s="234" t="s">
        <v>140</v>
      </c>
      <c r="E161" s="235" t="s">
        <v>1</v>
      </c>
      <c r="F161" s="236" t="s">
        <v>693</v>
      </c>
      <c r="G161" s="233"/>
      <c r="H161" s="237">
        <v>1223.9949999999999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140</v>
      </c>
      <c r="AU161" s="243" t="s">
        <v>83</v>
      </c>
      <c r="AV161" s="13" t="s">
        <v>83</v>
      </c>
      <c r="AW161" s="13" t="s">
        <v>30</v>
      </c>
      <c r="AX161" s="13" t="s">
        <v>81</v>
      </c>
      <c r="AY161" s="243" t="s">
        <v>132</v>
      </c>
    </row>
    <row r="162" s="2" customFormat="1" ht="14.4" customHeight="1">
      <c r="A162" s="37"/>
      <c r="B162" s="38"/>
      <c r="C162" s="218" t="s">
        <v>215</v>
      </c>
      <c r="D162" s="218" t="s">
        <v>134</v>
      </c>
      <c r="E162" s="219" t="s">
        <v>216</v>
      </c>
      <c r="F162" s="220" t="s">
        <v>217</v>
      </c>
      <c r="G162" s="221" t="s">
        <v>177</v>
      </c>
      <c r="H162" s="222">
        <v>1010.18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138</v>
      </c>
      <c r="AT162" s="230" t="s">
        <v>134</v>
      </c>
      <c r="AU162" s="230" t="s">
        <v>83</v>
      </c>
      <c r="AY162" s="16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81</v>
      </c>
      <c r="BK162" s="231">
        <f>ROUND(I162*H162,2)</f>
        <v>0</v>
      </c>
      <c r="BL162" s="16" t="s">
        <v>138</v>
      </c>
      <c r="BM162" s="230" t="s">
        <v>694</v>
      </c>
    </row>
    <row r="163" s="13" customFormat="1">
      <c r="A163" s="13"/>
      <c r="B163" s="232"/>
      <c r="C163" s="233"/>
      <c r="D163" s="234" t="s">
        <v>140</v>
      </c>
      <c r="E163" s="235" t="s">
        <v>1</v>
      </c>
      <c r="F163" s="236" t="s">
        <v>695</v>
      </c>
      <c r="G163" s="233"/>
      <c r="H163" s="237">
        <v>1010.18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140</v>
      </c>
      <c r="AU163" s="243" t="s">
        <v>83</v>
      </c>
      <c r="AV163" s="13" t="s">
        <v>83</v>
      </c>
      <c r="AW163" s="13" t="s">
        <v>30</v>
      </c>
      <c r="AX163" s="13" t="s">
        <v>81</v>
      </c>
      <c r="AY163" s="243" t="s">
        <v>132</v>
      </c>
    </row>
    <row r="164" s="2" customFormat="1" ht="22.2" customHeight="1">
      <c r="A164" s="37"/>
      <c r="B164" s="38"/>
      <c r="C164" s="218" t="s">
        <v>220</v>
      </c>
      <c r="D164" s="218" t="s">
        <v>134</v>
      </c>
      <c r="E164" s="219" t="s">
        <v>221</v>
      </c>
      <c r="F164" s="220" t="s">
        <v>222</v>
      </c>
      <c r="G164" s="221" t="s">
        <v>177</v>
      </c>
      <c r="H164" s="222">
        <v>660.36500000000001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138</v>
      </c>
      <c r="AT164" s="230" t="s">
        <v>134</v>
      </c>
      <c r="AU164" s="230" t="s">
        <v>83</v>
      </c>
      <c r="AY164" s="16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81</v>
      </c>
      <c r="BK164" s="231">
        <f>ROUND(I164*H164,2)</f>
        <v>0</v>
      </c>
      <c r="BL164" s="16" t="s">
        <v>138</v>
      </c>
      <c r="BM164" s="230" t="s">
        <v>696</v>
      </c>
    </row>
    <row r="165" s="13" customFormat="1">
      <c r="A165" s="13"/>
      <c r="B165" s="232"/>
      <c r="C165" s="233"/>
      <c r="D165" s="234" t="s">
        <v>140</v>
      </c>
      <c r="E165" s="235" t="s">
        <v>1</v>
      </c>
      <c r="F165" s="236" t="s">
        <v>697</v>
      </c>
      <c r="G165" s="233"/>
      <c r="H165" s="237">
        <v>339.01999999999998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140</v>
      </c>
      <c r="AU165" s="243" t="s">
        <v>83</v>
      </c>
      <c r="AV165" s="13" t="s">
        <v>83</v>
      </c>
      <c r="AW165" s="13" t="s">
        <v>30</v>
      </c>
      <c r="AX165" s="13" t="s">
        <v>73</v>
      </c>
      <c r="AY165" s="243" t="s">
        <v>132</v>
      </c>
    </row>
    <row r="166" s="13" customFormat="1">
      <c r="A166" s="13"/>
      <c r="B166" s="232"/>
      <c r="C166" s="233"/>
      <c r="D166" s="234" t="s">
        <v>140</v>
      </c>
      <c r="E166" s="235" t="s">
        <v>1</v>
      </c>
      <c r="F166" s="236" t="s">
        <v>698</v>
      </c>
      <c r="G166" s="233"/>
      <c r="H166" s="237">
        <v>321.34500000000003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140</v>
      </c>
      <c r="AU166" s="243" t="s">
        <v>83</v>
      </c>
      <c r="AV166" s="13" t="s">
        <v>83</v>
      </c>
      <c r="AW166" s="13" t="s">
        <v>30</v>
      </c>
      <c r="AX166" s="13" t="s">
        <v>73</v>
      </c>
      <c r="AY166" s="243" t="s">
        <v>132</v>
      </c>
    </row>
    <row r="167" s="14" customFormat="1">
      <c r="A167" s="14"/>
      <c r="B167" s="244"/>
      <c r="C167" s="245"/>
      <c r="D167" s="234" t="s">
        <v>140</v>
      </c>
      <c r="E167" s="246" t="s">
        <v>1</v>
      </c>
      <c r="F167" s="247" t="s">
        <v>143</v>
      </c>
      <c r="G167" s="245"/>
      <c r="H167" s="248">
        <v>660.36500000000001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140</v>
      </c>
      <c r="AU167" s="254" t="s">
        <v>83</v>
      </c>
      <c r="AV167" s="14" t="s">
        <v>138</v>
      </c>
      <c r="AW167" s="14" t="s">
        <v>30</v>
      </c>
      <c r="AX167" s="14" t="s">
        <v>81</v>
      </c>
      <c r="AY167" s="254" t="s">
        <v>132</v>
      </c>
    </row>
    <row r="168" s="2" customFormat="1" ht="14.4" customHeight="1">
      <c r="A168" s="37"/>
      <c r="B168" s="38"/>
      <c r="C168" s="255" t="s">
        <v>226</v>
      </c>
      <c r="D168" s="255" t="s">
        <v>227</v>
      </c>
      <c r="E168" s="256" t="s">
        <v>228</v>
      </c>
      <c r="F168" s="257" t="s">
        <v>229</v>
      </c>
      <c r="G168" s="258" t="s">
        <v>212</v>
      </c>
      <c r="H168" s="259">
        <v>594.32899999999995</v>
      </c>
      <c r="I168" s="260"/>
      <c r="J168" s="261">
        <f>ROUND(I168*H168,2)</f>
        <v>0</v>
      </c>
      <c r="K168" s="262"/>
      <c r="L168" s="263"/>
      <c r="M168" s="264" t="s">
        <v>1</v>
      </c>
      <c r="N168" s="265" t="s">
        <v>38</v>
      </c>
      <c r="O168" s="90"/>
      <c r="P168" s="228">
        <f>O168*H168</f>
        <v>0</v>
      </c>
      <c r="Q168" s="228">
        <v>1</v>
      </c>
      <c r="R168" s="228">
        <f>Q168*H168</f>
        <v>594.32899999999995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174</v>
      </c>
      <c r="AT168" s="230" t="s">
        <v>227</v>
      </c>
      <c r="AU168" s="230" t="s">
        <v>83</v>
      </c>
      <c r="AY168" s="16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138</v>
      </c>
      <c r="BM168" s="230" t="s">
        <v>699</v>
      </c>
    </row>
    <row r="169" s="13" customFormat="1">
      <c r="A169" s="13"/>
      <c r="B169" s="232"/>
      <c r="C169" s="233"/>
      <c r="D169" s="234" t="s">
        <v>140</v>
      </c>
      <c r="E169" s="235" t="s">
        <v>1</v>
      </c>
      <c r="F169" s="236" t="s">
        <v>700</v>
      </c>
      <c r="G169" s="233"/>
      <c r="H169" s="237">
        <v>594.32899999999995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140</v>
      </c>
      <c r="AU169" s="243" t="s">
        <v>83</v>
      </c>
      <c r="AV169" s="13" t="s">
        <v>83</v>
      </c>
      <c r="AW169" s="13" t="s">
        <v>30</v>
      </c>
      <c r="AX169" s="13" t="s">
        <v>81</v>
      </c>
      <c r="AY169" s="243" t="s">
        <v>132</v>
      </c>
    </row>
    <row r="170" s="2" customFormat="1" ht="22.2" customHeight="1">
      <c r="A170" s="37"/>
      <c r="B170" s="38"/>
      <c r="C170" s="218" t="s">
        <v>232</v>
      </c>
      <c r="D170" s="218" t="s">
        <v>134</v>
      </c>
      <c r="E170" s="219" t="s">
        <v>233</v>
      </c>
      <c r="F170" s="220" t="s">
        <v>234</v>
      </c>
      <c r="G170" s="221" t="s">
        <v>177</v>
      </c>
      <c r="H170" s="222">
        <v>128.52000000000001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138</v>
      </c>
      <c r="AT170" s="230" t="s">
        <v>134</v>
      </c>
      <c r="AU170" s="230" t="s">
        <v>83</v>
      </c>
      <c r="AY170" s="16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138</v>
      </c>
      <c r="BM170" s="230" t="s">
        <v>701</v>
      </c>
    </row>
    <row r="171" s="13" customFormat="1">
      <c r="A171" s="13"/>
      <c r="B171" s="232"/>
      <c r="C171" s="233"/>
      <c r="D171" s="234" t="s">
        <v>140</v>
      </c>
      <c r="E171" s="235" t="s">
        <v>1</v>
      </c>
      <c r="F171" s="236" t="s">
        <v>702</v>
      </c>
      <c r="G171" s="233"/>
      <c r="H171" s="237">
        <v>128.52000000000001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140</v>
      </c>
      <c r="AU171" s="243" t="s">
        <v>83</v>
      </c>
      <c r="AV171" s="13" t="s">
        <v>83</v>
      </c>
      <c r="AW171" s="13" t="s">
        <v>30</v>
      </c>
      <c r="AX171" s="13" t="s">
        <v>81</v>
      </c>
      <c r="AY171" s="243" t="s">
        <v>132</v>
      </c>
    </row>
    <row r="172" s="2" customFormat="1" ht="14.4" customHeight="1">
      <c r="A172" s="37"/>
      <c r="B172" s="38"/>
      <c r="C172" s="255" t="s">
        <v>239</v>
      </c>
      <c r="D172" s="255" t="s">
        <v>227</v>
      </c>
      <c r="E172" s="256" t="s">
        <v>240</v>
      </c>
      <c r="F172" s="257" t="s">
        <v>241</v>
      </c>
      <c r="G172" s="258" t="s">
        <v>212</v>
      </c>
      <c r="H172" s="259">
        <v>231.33600000000001</v>
      </c>
      <c r="I172" s="260"/>
      <c r="J172" s="261">
        <f>ROUND(I172*H172,2)</f>
        <v>0</v>
      </c>
      <c r="K172" s="262"/>
      <c r="L172" s="263"/>
      <c r="M172" s="264" t="s">
        <v>1</v>
      </c>
      <c r="N172" s="265" t="s">
        <v>38</v>
      </c>
      <c r="O172" s="90"/>
      <c r="P172" s="228">
        <f>O172*H172</f>
        <v>0</v>
      </c>
      <c r="Q172" s="228">
        <v>1</v>
      </c>
      <c r="R172" s="228">
        <f>Q172*H172</f>
        <v>231.33600000000001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174</v>
      </c>
      <c r="AT172" s="230" t="s">
        <v>227</v>
      </c>
      <c r="AU172" s="230" t="s">
        <v>83</v>
      </c>
      <c r="AY172" s="16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138</v>
      </c>
      <c r="BM172" s="230" t="s">
        <v>703</v>
      </c>
    </row>
    <row r="173" s="13" customFormat="1">
      <c r="A173" s="13"/>
      <c r="B173" s="232"/>
      <c r="C173" s="233"/>
      <c r="D173" s="234" t="s">
        <v>140</v>
      </c>
      <c r="E173" s="235" t="s">
        <v>1</v>
      </c>
      <c r="F173" s="236" t="s">
        <v>704</v>
      </c>
      <c r="G173" s="233"/>
      <c r="H173" s="237">
        <v>231.33600000000001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140</v>
      </c>
      <c r="AU173" s="243" t="s">
        <v>83</v>
      </c>
      <c r="AV173" s="13" t="s">
        <v>83</v>
      </c>
      <c r="AW173" s="13" t="s">
        <v>30</v>
      </c>
      <c r="AX173" s="13" t="s">
        <v>81</v>
      </c>
      <c r="AY173" s="243" t="s">
        <v>132</v>
      </c>
    </row>
    <row r="174" s="2" customFormat="1" ht="22.2" customHeight="1">
      <c r="A174" s="37"/>
      <c r="B174" s="38"/>
      <c r="C174" s="218" t="s">
        <v>7</v>
      </c>
      <c r="D174" s="218" t="s">
        <v>134</v>
      </c>
      <c r="E174" s="219" t="s">
        <v>244</v>
      </c>
      <c r="F174" s="220" t="s">
        <v>245</v>
      </c>
      <c r="G174" s="221" t="s">
        <v>137</v>
      </c>
      <c r="H174" s="222">
        <v>205.19999999999999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138</v>
      </c>
      <c r="AT174" s="230" t="s">
        <v>134</v>
      </c>
      <c r="AU174" s="230" t="s">
        <v>83</v>
      </c>
      <c r="AY174" s="16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138</v>
      </c>
      <c r="BM174" s="230" t="s">
        <v>705</v>
      </c>
    </row>
    <row r="175" s="2" customFormat="1" ht="14.4" customHeight="1">
      <c r="A175" s="37"/>
      <c r="B175" s="38"/>
      <c r="C175" s="218" t="s">
        <v>247</v>
      </c>
      <c r="D175" s="218" t="s">
        <v>134</v>
      </c>
      <c r="E175" s="219" t="s">
        <v>248</v>
      </c>
      <c r="F175" s="220" t="s">
        <v>249</v>
      </c>
      <c r="G175" s="221" t="s">
        <v>137</v>
      </c>
      <c r="H175" s="222">
        <v>205.19999999999999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0.0012727000000000001</v>
      </c>
      <c r="R175" s="228">
        <f>Q175*H175</f>
        <v>0.26115803999999998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138</v>
      </c>
      <c r="AT175" s="230" t="s">
        <v>134</v>
      </c>
      <c r="AU175" s="230" t="s">
        <v>83</v>
      </c>
      <c r="AY175" s="16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138</v>
      </c>
      <c r="BM175" s="230" t="s">
        <v>706</v>
      </c>
    </row>
    <row r="176" s="2" customFormat="1" ht="14.4" customHeight="1">
      <c r="A176" s="37"/>
      <c r="B176" s="38"/>
      <c r="C176" s="255" t="s">
        <v>251</v>
      </c>
      <c r="D176" s="255" t="s">
        <v>227</v>
      </c>
      <c r="E176" s="256" t="s">
        <v>252</v>
      </c>
      <c r="F176" s="257" t="s">
        <v>253</v>
      </c>
      <c r="G176" s="258" t="s">
        <v>212</v>
      </c>
      <c r="H176" s="259">
        <v>73.872</v>
      </c>
      <c r="I176" s="260"/>
      <c r="J176" s="261">
        <f>ROUND(I176*H176,2)</f>
        <v>0</v>
      </c>
      <c r="K176" s="262"/>
      <c r="L176" s="263"/>
      <c r="M176" s="264" t="s">
        <v>1</v>
      </c>
      <c r="N176" s="265" t="s">
        <v>38</v>
      </c>
      <c r="O176" s="90"/>
      <c r="P176" s="228">
        <f>O176*H176</f>
        <v>0</v>
      </c>
      <c r="Q176" s="228">
        <v>1</v>
      </c>
      <c r="R176" s="228">
        <f>Q176*H176</f>
        <v>73.872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174</v>
      </c>
      <c r="AT176" s="230" t="s">
        <v>227</v>
      </c>
      <c r="AU176" s="230" t="s">
        <v>83</v>
      </c>
      <c r="AY176" s="16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138</v>
      </c>
      <c r="BM176" s="230" t="s">
        <v>707</v>
      </c>
    </row>
    <row r="177" s="13" customFormat="1">
      <c r="A177" s="13"/>
      <c r="B177" s="232"/>
      <c r="C177" s="233"/>
      <c r="D177" s="234" t="s">
        <v>140</v>
      </c>
      <c r="E177" s="235" t="s">
        <v>1</v>
      </c>
      <c r="F177" s="236" t="s">
        <v>708</v>
      </c>
      <c r="G177" s="233"/>
      <c r="H177" s="237">
        <v>73.872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140</v>
      </c>
      <c r="AU177" s="243" t="s">
        <v>83</v>
      </c>
      <c r="AV177" s="13" t="s">
        <v>83</v>
      </c>
      <c r="AW177" s="13" t="s">
        <v>30</v>
      </c>
      <c r="AX177" s="13" t="s">
        <v>81</v>
      </c>
      <c r="AY177" s="243" t="s">
        <v>132</v>
      </c>
    </row>
    <row r="178" s="2" customFormat="1" ht="14.4" customHeight="1">
      <c r="A178" s="37"/>
      <c r="B178" s="38"/>
      <c r="C178" s="255" t="s">
        <v>256</v>
      </c>
      <c r="D178" s="255" t="s">
        <v>227</v>
      </c>
      <c r="E178" s="256" t="s">
        <v>257</v>
      </c>
      <c r="F178" s="257" t="s">
        <v>258</v>
      </c>
      <c r="G178" s="258" t="s">
        <v>259</v>
      </c>
      <c r="H178" s="259">
        <v>10.26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38</v>
      </c>
      <c r="O178" s="90"/>
      <c r="P178" s="228">
        <f>O178*H178</f>
        <v>0</v>
      </c>
      <c r="Q178" s="228">
        <v>0.001</v>
      </c>
      <c r="R178" s="228">
        <f>Q178*H178</f>
        <v>0.01026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174</v>
      </c>
      <c r="AT178" s="230" t="s">
        <v>227</v>
      </c>
      <c r="AU178" s="230" t="s">
        <v>83</v>
      </c>
      <c r="AY178" s="16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81</v>
      </c>
      <c r="BK178" s="231">
        <f>ROUND(I178*H178,2)</f>
        <v>0</v>
      </c>
      <c r="BL178" s="16" t="s">
        <v>138</v>
      </c>
      <c r="BM178" s="230" t="s">
        <v>709</v>
      </c>
    </row>
    <row r="179" s="13" customFormat="1">
      <c r="A179" s="13"/>
      <c r="B179" s="232"/>
      <c r="C179" s="233"/>
      <c r="D179" s="234" t="s">
        <v>140</v>
      </c>
      <c r="E179" s="235" t="s">
        <v>1</v>
      </c>
      <c r="F179" s="236" t="s">
        <v>710</v>
      </c>
      <c r="G179" s="233"/>
      <c r="H179" s="237">
        <v>10.26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140</v>
      </c>
      <c r="AU179" s="243" t="s">
        <v>83</v>
      </c>
      <c r="AV179" s="13" t="s">
        <v>83</v>
      </c>
      <c r="AW179" s="13" t="s">
        <v>30</v>
      </c>
      <c r="AX179" s="13" t="s">
        <v>81</v>
      </c>
      <c r="AY179" s="243" t="s">
        <v>132</v>
      </c>
    </row>
    <row r="180" s="12" customFormat="1" ht="22.8" customHeight="1">
      <c r="A180" s="12"/>
      <c r="B180" s="202"/>
      <c r="C180" s="203"/>
      <c r="D180" s="204" t="s">
        <v>72</v>
      </c>
      <c r="E180" s="216" t="s">
        <v>83</v>
      </c>
      <c r="F180" s="216" t="s">
        <v>262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SUM(P181:P182)</f>
        <v>0</v>
      </c>
      <c r="Q180" s="210"/>
      <c r="R180" s="211">
        <f>SUM(R181:R182)</f>
        <v>9.5040000000000013</v>
      </c>
      <c r="S180" s="210"/>
      <c r="T180" s="212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81</v>
      </c>
      <c r="AT180" s="214" t="s">
        <v>72</v>
      </c>
      <c r="AU180" s="214" t="s">
        <v>81</v>
      </c>
      <c r="AY180" s="213" t="s">
        <v>132</v>
      </c>
      <c r="BK180" s="215">
        <f>SUM(BK181:BK182)</f>
        <v>0</v>
      </c>
    </row>
    <row r="181" s="2" customFormat="1" ht="22.2" customHeight="1">
      <c r="A181" s="37"/>
      <c r="B181" s="38"/>
      <c r="C181" s="218" t="s">
        <v>263</v>
      </c>
      <c r="D181" s="218" t="s">
        <v>134</v>
      </c>
      <c r="E181" s="219" t="s">
        <v>264</v>
      </c>
      <c r="F181" s="220" t="s">
        <v>265</v>
      </c>
      <c r="G181" s="221" t="s">
        <v>137</v>
      </c>
      <c r="H181" s="222">
        <v>43.200000000000003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38</v>
      </c>
      <c r="O181" s="90"/>
      <c r="P181" s="228">
        <f>O181*H181</f>
        <v>0</v>
      </c>
      <c r="Q181" s="228">
        <v>0.108</v>
      </c>
      <c r="R181" s="228">
        <f>Q181*H181</f>
        <v>4.6656000000000004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138</v>
      </c>
      <c r="AT181" s="230" t="s">
        <v>134</v>
      </c>
      <c r="AU181" s="230" t="s">
        <v>83</v>
      </c>
      <c r="AY181" s="16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81</v>
      </c>
      <c r="BK181" s="231">
        <f>ROUND(I181*H181,2)</f>
        <v>0</v>
      </c>
      <c r="BL181" s="16" t="s">
        <v>138</v>
      </c>
      <c r="BM181" s="230" t="s">
        <v>711</v>
      </c>
    </row>
    <row r="182" s="2" customFormat="1" ht="14.4" customHeight="1">
      <c r="A182" s="37"/>
      <c r="B182" s="38"/>
      <c r="C182" s="255" t="s">
        <v>267</v>
      </c>
      <c r="D182" s="255" t="s">
        <v>227</v>
      </c>
      <c r="E182" s="256" t="s">
        <v>268</v>
      </c>
      <c r="F182" s="257" t="s">
        <v>269</v>
      </c>
      <c r="G182" s="258" t="s">
        <v>270</v>
      </c>
      <c r="H182" s="259">
        <v>4.3200000000000003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38</v>
      </c>
      <c r="O182" s="90"/>
      <c r="P182" s="228">
        <f>O182*H182</f>
        <v>0</v>
      </c>
      <c r="Q182" s="228">
        <v>1.1200000000000001</v>
      </c>
      <c r="R182" s="228">
        <f>Q182*H182</f>
        <v>4.8384000000000009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174</v>
      </c>
      <c r="AT182" s="230" t="s">
        <v>227</v>
      </c>
      <c r="AU182" s="230" t="s">
        <v>83</v>
      </c>
      <c r="AY182" s="16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81</v>
      </c>
      <c r="BK182" s="231">
        <f>ROUND(I182*H182,2)</f>
        <v>0</v>
      </c>
      <c r="BL182" s="16" t="s">
        <v>138</v>
      </c>
      <c r="BM182" s="230" t="s">
        <v>712</v>
      </c>
    </row>
    <row r="183" s="12" customFormat="1" ht="22.8" customHeight="1">
      <c r="A183" s="12"/>
      <c r="B183" s="202"/>
      <c r="C183" s="203"/>
      <c r="D183" s="204" t="s">
        <v>72</v>
      </c>
      <c r="E183" s="216" t="s">
        <v>138</v>
      </c>
      <c r="F183" s="216" t="s">
        <v>283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SUM(P184:P202)</f>
        <v>0</v>
      </c>
      <c r="Q183" s="210"/>
      <c r="R183" s="211">
        <f>SUM(R184:R202)</f>
        <v>172.63294803501444</v>
      </c>
      <c r="S183" s="210"/>
      <c r="T183" s="212">
        <f>SUM(T184:T202)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81</v>
      </c>
      <c r="AT183" s="214" t="s">
        <v>72</v>
      </c>
      <c r="AU183" s="214" t="s">
        <v>81</v>
      </c>
      <c r="AY183" s="213" t="s">
        <v>132</v>
      </c>
      <c r="BK183" s="215">
        <f>SUM(BK184:BK202)</f>
        <v>0</v>
      </c>
    </row>
    <row r="184" s="2" customFormat="1" ht="14.4" customHeight="1">
      <c r="A184" s="37"/>
      <c r="B184" s="38"/>
      <c r="C184" s="218" t="s">
        <v>274</v>
      </c>
      <c r="D184" s="218" t="s">
        <v>134</v>
      </c>
      <c r="E184" s="219" t="s">
        <v>285</v>
      </c>
      <c r="F184" s="220" t="s">
        <v>286</v>
      </c>
      <c r="G184" s="221" t="s">
        <v>177</v>
      </c>
      <c r="H184" s="222">
        <v>38.5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38</v>
      </c>
      <c r="O184" s="90"/>
      <c r="P184" s="228">
        <f>O184*H184</f>
        <v>0</v>
      </c>
      <c r="Q184" s="228">
        <v>1.7034</v>
      </c>
      <c r="R184" s="228">
        <f>Q184*H184</f>
        <v>65.5809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138</v>
      </c>
      <c r="AT184" s="230" t="s">
        <v>134</v>
      </c>
      <c r="AU184" s="230" t="s">
        <v>83</v>
      </c>
      <c r="AY184" s="16" t="s">
        <v>132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138</v>
      </c>
      <c r="BM184" s="230" t="s">
        <v>713</v>
      </c>
    </row>
    <row r="185" s="13" customFormat="1">
      <c r="A185" s="13"/>
      <c r="B185" s="232"/>
      <c r="C185" s="233"/>
      <c r="D185" s="234" t="s">
        <v>140</v>
      </c>
      <c r="E185" s="235" t="s">
        <v>1</v>
      </c>
      <c r="F185" s="236" t="s">
        <v>714</v>
      </c>
      <c r="G185" s="233"/>
      <c r="H185" s="237">
        <v>22.5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140</v>
      </c>
      <c r="AU185" s="243" t="s">
        <v>83</v>
      </c>
      <c r="AV185" s="13" t="s">
        <v>83</v>
      </c>
      <c r="AW185" s="13" t="s">
        <v>30</v>
      </c>
      <c r="AX185" s="13" t="s">
        <v>73</v>
      </c>
      <c r="AY185" s="243" t="s">
        <v>132</v>
      </c>
    </row>
    <row r="186" s="13" customFormat="1">
      <c r="A186" s="13"/>
      <c r="B186" s="232"/>
      <c r="C186" s="233"/>
      <c r="D186" s="234" t="s">
        <v>140</v>
      </c>
      <c r="E186" s="235" t="s">
        <v>1</v>
      </c>
      <c r="F186" s="236" t="s">
        <v>715</v>
      </c>
      <c r="G186" s="233"/>
      <c r="H186" s="237">
        <v>16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140</v>
      </c>
      <c r="AU186" s="243" t="s">
        <v>83</v>
      </c>
      <c r="AV186" s="13" t="s">
        <v>83</v>
      </c>
      <c r="AW186" s="13" t="s">
        <v>30</v>
      </c>
      <c r="AX186" s="13" t="s">
        <v>73</v>
      </c>
      <c r="AY186" s="243" t="s">
        <v>132</v>
      </c>
    </row>
    <row r="187" s="14" customFormat="1">
      <c r="A187" s="14"/>
      <c r="B187" s="244"/>
      <c r="C187" s="245"/>
      <c r="D187" s="234" t="s">
        <v>140</v>
      </c>
      <c r="E187" s="246" t="s">
        <v>1</v>
      </c>
      <c r="F187" s="247" t="s">
        <v>143</v>
      </c>
      <c r="G187" s="245"/>
      <c r="H187" s="248">
        <v>38.5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140</v>
      </c>
      <c r="AU187" s="254" t="s">
        <v>83</v>
      </c>
      <c r="AV187" s="14" t="s">
        <v>138</v>
      </c>
      <c r="AW187" s="14" t="s">
        <v>30</v>
      </c>
      <c r="AX187" s="14" t="s">
        <v>81</v>
      </c>
      <c r="AY187" s="254" t="s">
        <v>132</v>
      </c>
    </row>
    <row r="188" s="2" customFormat="1" ht="14.4" customHeight="1">
      <c r="A188" s="37"/>
      <c r="B188" s="38"/>
      <c r="C188" s="218" t="s">
        <v>279</v>
      </c>
      <c r="D188" s="218" t="s">
        <v>134</v>
      </c>
      <c r="E188" s="219" t="s">
        <v>291</v>
      </c>
      <c r="F188" s="220" t="s">
        <v>292</v>
      </c>
      <c r="G188" s="221" t="s">
        <v>177</v>
      </c>
      <c r="H188" s="222">
        <v>28.559999999999999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1.8907700000000001</v>
      </c>
      <c r="R188" s="228">
        <f>Q188*H188</f>
        <v>54.000391200000003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138</v>
      </c>
      <c r="AT188" s="230" t="s">
        <v>134</v>
      </c>
      <c r="AU188" s="230" t="s">
        <v>83</v>
      </c>
      <c r="AY188" s="16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138</v>
      </c>
      <c r="BM188" s="230" t="s">
        <v>716</v>
      </c>
    </row>
    <row r="189" s="13" customFormat="1">
      <c r="A189" s="13"/>
      <c r="B189" s="232"/>
      <c r="C189" s="233"/>
      <c r="D189" s="234" t="s">
        <v>140</v>
      </c>
      <c r="E189" s="235" t="s">
        <v>1</v>
      </c>
      <c r="F189" s="236" t="s">
        <v>717</v>
      </c>
      <c r="G189" s="233"/>
      <c r="H189" s="237">
        <v>28.559999999999999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140</v>
      </c>
      <c r="AU189" s="243" t="s">
        <v>83</v>
      </c>
      <c r="AV189" s="13" t="s">
        <v>83</v>
      </c>
      <c r="AW189" s="13" t="s">
        <v>30</v>
      </c>
      <c r="AX189" s="13" t="s">
        <v>81</v>
      </c>
      <c r="AY189" s="243" t="s">
        <v>132</v>
      </c>
    </row>
    <row r="190" s="2" customFormat="1" ht="22.2" customHeight="1">
      <c r="A190" s="37"/>
      <c r="B190" s="38"/>
      <c r="C190" s="218" t="s">
        <v>284</v>
      </c>
      <c r="D190" s="218" t="s">
        <v>134</v>
      </c>
      <c r="E190" s="219" t="s">
        <v>298</v>
      </c>
      <c r="F190" s="220" t="s">
        <v>299</v>
      </c>
      <c r="G190" s="221" t="s">
        <v>177</v>
      </c>
      <c r="H190" s="222">
        <v>22.574999999999999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2.234</v>
      </c>
      <c r="R190" s="228">
        <f>Q190*H190</f>
        <v>50.432549999999999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138</v>
      </c>
      <c r="AT190" s="230" t="s">
        <v>134</v>
      </c>
      <c r="AU190" s="230" t="s">
        <v>83</v>
      </c>
      <c r="AY190" s="16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138</v>
      </c>
      <c r="BM190" s="230" t="s">
        <v>718</v>
      </c>
    </row>
    <row r="191" s="13" customFormat="1">
      <c r="A191" s="13"/>
      <c r="B191" s="232"/>
      <c r="C191" s="233"/>
      <c r="D191" s="234" t="s">
        <v>140</v>
      </c>
      <c r="E191" s="235" t="s">
        <v>1</v>
      </c>
      <c r="F191" s="236" t="s">
        <v>719</v>
      </c>
      <c r="G191" s="233"/>
      <c r="H191" s="237">
        <v>3.375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140</v>
      </c>
      <c r="AU191" s="243" t="s">
        <v>83</v>
      </c>
      <c r="AV191" s="13" t="s">
        <v>83</v>
      </c>
      <c r="AW191" s="13" t="s">
        <v>30</v>
      </c>
      <c r="AX191" s="13" t="s">
        <v>73</v>
      </c>
      <c r="AY191" s="243" t="s">
        <v>132</v>
      </c>
    </row>
    <row r="192" s="13" customFormat="1">
      <c r="A192" s="13"/>
      <c r="B192" s="232"/>
      <c r="C192" s="233"/>
      <c r="D192" s="234" t="s">
        <v>140</v>
      </c>
      <c r="E192" s="235" t="s">
        <v>1</v>
      </c>
      <c r="F192" s="236" t="s">
        <v>720</v>
      </c>
      <c r="G192" s="233"/>
      <c r="H192" s="237">
        <v>19.199999999999999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140</v>
      </c>
      <c r="AU192" s="243" t="s">
        <v>83</v>
      </c>
      <c r="AV192" s="13" t="s">
        <v>83</v>
      </c>
      <c r="AW192" s="13" t="s">
        <v>30</v>
      </c>
      <c r="AX192" s="13" t="s">
        <v>73</v>
      </c>
      <c r="AY192" s="243" t="s">
        <v>132</v>
      </c>
    </row>
    <row r="193" s="14" customFormat="1">
      <c r="A193" s="14"/>
      <c r="B193" s="244"/>
      <c r="C193" s="245"/>
      <c r="D193" s="234" t="s">
        <v>140</v>
      </c>
      <c r="E193" s="246" t="s">
        <v>1</v>
      </c>
      <c r="F193" s="247" t="s">
        <v>143</v>
      </c>
      <c r="G193" s="245"/>
      <c r="H193" s="248">
        <v>22.574999999999999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140</v>
      </c>
      <c r="AU193" s="254" t="s">
        <v>83</v>
      </c>
      <c r="AV193" s="14" t="s">
        <v>138</v>
      </c>
      <c r="AW193" s="14" t="s">
        <v>30</v>
      </c>
      <c r="AX193" s="14" t="s">
        <v>81</v>
      </c>
      <c r="AY193" s="254" t="s">
        <v>132</v>
      </c>
    </row>
    <row r="194" s="2" customFormat="1" ht="22.2" customHeight="1">
      <c r="A194" s="37"/>
      <c r="B194" s="38"/>
      <c r="C194" s="218" t="s">
        <v>290</v>
      </c>
      <c r="D194" s="218" t="s">
        <v>134</v>
      </c>
      <c r="E194" s="219" t="s">
        <v>304</v>
      </c>
      <c r="F194" s="220" t="s">
        <v>305</v>
      </c>
      <c r="G194" s="221" t="s">
        <v>212</v>
      </c>
      <c r="H194" s="222">
        <v>0.51200000000000001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0.85539807619999997</v>
      </c>
      <c r="R194" s="228">
        <f>Q194*H194</f>
        <v>0.43796381501440002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138</v>
      </c>
      <c r="AT194" s="230" t="s">
        <v>134</v>
      </c>
      <c r="AU194" s="230" t="s">
        <v>83</v>
      </c>
      <c r="AY194" s="16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138</v>
      </c>
      <c r="BM194" s="230" t="s">
        <v>721</v>
      </c>
    </row>
    <row r="195" s="13" customFormat="1">
      <c r="A195" s="13"/>
      <c r="B195" s="232"/>
      <c r="C195" s="233"/>
      <c r="D195" s="234" t="s">
        <v>140</v>
      </c>
      <c r="E195" s="235" t="s">
        <v>1</v>
      </c>
      <c r="F195" s="236" t="s">
        <v>722</v>
      </c>
      <c r="G195" s="233"/>
      <c r="H195" s="237">
        <v>0.51200000000000001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140</v>
      </c>
      <c r="AU195" s="243" t="s">
        <v>83</v>
      </c>
      <c r="AV195" s="13" t="s">
        <v>83</v>
      </c>
      <c r="AW195" s="13" t="s">
        <v>30</v>
      </c>
      <c r="AX195" s="13" t="s">
        <v>81</v>
      </c>
      <c r="AY195" s="243" t="s">
        <v>132</v>
      </c>
    </row>
    <row r="196" s="2" customFormat="1" ht="22.2" customHeight="1">
      <c r="A196" s="37"/>
      <c r="B196" s="38"/>
      <c r="C196" s="218" t="s">
        <v>297</v>
      </c>
      <c r="D196" s="218" t="s">
        <v>134</v>
      </c>
      <c r="E196" s="219" t="s">
        <v>309</v>
      </c>
      <c r="F196" s="220" t="s">
        <v>310</v>
      </c>
      <c r="G196" s="221" t="s">
        <v>270</v>
      </c>
      <c r="H196" s="222">
        <v>12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38</v>
      </c>
      <c r="O196" s="90"/>
      <c r="P196" s="228">
        <f>O196*H196</f>
        <v>0</v>
      </c>
      <c r="Q196" s="228">
        <v>0.088321944999999999</v>
      </c>
      <c r="R196" s="228">
        <f>Q196*H196</f>
        <v>1.0598633399999999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138</v>
      </c>
      <c r="AT196" s="230" t="s">
        <v>134</v>
      </c>
      <c r="AU196" s="230" t="s">
        <v>83</v>
      </c>
      <c r="AY196" s="16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138</v>
      </c>
      <c r="BM196" s="230" t="s">
        <v>723</v>
      </c>
    </row>
    <row r="197" s="2" customFormat="1" ht="19.8" customHeight="1">
      <c r="A197" s="37"/>
      <c r="B197" s="38"/>
      <c r="C197" s="255" t="s">
        <v>303</v>
      </c>
      <c r="D197" s="255" t="s">
        <v>227</v>
      </c>
      <c r="E197" s="256" t="s">
        <v>313</v>
      </c>
      <c r="F197" s="257" t="s">
        <v>314</v>
      </c>
      <c r="G197" s="258" t="s">
        <v>270</v>
      </c>
      <c r="H197" s="259">
        <v>2</v>
      </c>
      <c r="I197" s="260"/>
      <c r="J197" s="261">
        <f>ROUND(I197*H197,2)</f>
        <v>0</v>
      </c>
      <c r="K197" s="262"/>
      <c r="L197" s="263"/>
      <c r="M197" s="264" t="s">
        <v>1</v>
      </c>
      <c r="N197" s="265" t="s">
        <v>38</v>
      </c>
      <c r="O197" s="90"/>
      <c r="P197" s="228">
        <f>O197*H197</f>
        <v>0</v>
      </c>
      <c r="Q197" s="228">
        <v>0.028000000000000001</v>
      </c>
      <c r="R197" s="228">
        <f>Q197*H197</f>
        <v>0.056000000000000001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174</v>
      </c>
      <c r="AT197" s="230" t="s">
        <v>227</v>
      </c>
      <c r="AU197" s="230" t="s">
        <v>83</v>
      </c>
      <c r="AY197" s="16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138</v>
      </c>
      <c r="BM197" s="230" t="s">
        <v>724</v>
      </c>
    </row>
    <row r="198" s="2" customFormat="1" ht="19.8" customHeight="1">
      <c r="A198" s="37"/>
      <c r="B198" s="38"/>
      <c r="C198" s="255" t="s">
        <v>308</v>
      </c>
      <c r="D198" s="255" t="s">
        <v>227</v>
      </c>
      <c r="E198" s="256" t="s">
        <v>317</v>
      </c>
      <c r="F198" s="257" t="s">
        <v>318</v>
      </c>
      <c r="G198" s="258" t="s">
        <v>270</v>
      </c>
      <c r="H198" s="259">
        <v>1</v>
      </c>
      <c r="I198" s="260"/>
      <c r="J198" s="261">
        <f>ROUND(I198*H198,2)</f>
        <v>0</v>
      </c>
      <c r="K198" s="262"/>
      <c r="L198" s="263"/>
      <c r="M198" s="264" t="s">
        <v>1</v>
      </c>
      <c r="N198" s="265" t="s">
        <v>38</v>
      </c>
      <c r="O198" s="90"/>
      <c r="P198" s="228">
        <f>O198*H198</f>
        <v>0</v>
      </c>
      <c r="Q198" s="228">
        <v>0.040000000000000001</v>
      </c>
      <c r="R198" s="228">
        <f>Q198*H198</f>
        <v>0.040000000000000001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174</v>
      </c>
      <c r="AT198" s="230" t="s">
        <v>227</v>
      </c>
      <c r="AU198" s="230" t="s">
        <v>83</v>
      </c>
      <c r="AY198" s="16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138</v>
      </c>
      <c r="BM198" s="230" t="s">
        <v>725</v>
      </c>
    </row>
    <row r="199" s="2" customFormat="1" ht="19.8" customHeight="1">
      <c r="A199" s="37"/>
      <c r="B199" s="38"/>
      <c r="C199" s="255" t="s">
        <v>312</v>
      </c>
      <c r="D199" s="255" t="s">
        <v>227</v>
      </c>
      <c r="E199" s="256" t="s">
        <v>321</v>
      </c>
      <c r="F199" s="257" t="s">
        <v>322</v>
      </c>
      <c r="G199" s="258" t="s">
        <v>270</v>
      </c>
      <c r="H199" s="259">
        <v>6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38</v>
      </c>
      <c r="O199" s="90"/>
      <c r="P199" s="228">
        <f>O199*H199</f>
        <v>0</v>
      </c>
      <c r="Q199" s="228">
        <v>0.050999999999999997</v>
      </c>
      <c r="R199" s="228">
        <f>Q199*H199</f>
        <v>0.30599999999999999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174</v>
      </c>
      <c r="AT199" s="230" t="s">
        <v>227</v>
      </c>
      <c r="AU199" s="230" t="s">
        <v>83</v>
      </c>
      <c r="AY199" s="16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81</v>
      </c>
      <c r="BK199" s="231">
        <f>ROUND(I199*H199,2)</f>
        <v>0</v>
      </c>
      <c r="BL199" s="16" t="s">
        <v>138</v>
      </c>
      <c r="BM199" s="230" t="s">
        <v>726</v>
      </c>
    </row>
    <row r="200" s="2" customFormat="1" ht="22.2" customHeight="1">
      <c r="A200" s="37"/>
      <c r="B200" s="38"/>
      <c r="C200" s="255" t="s">
        <v>316</v>
      </c>
      <c r="D200" s="255" t="s">
        <v>227</v>
      </c>
      <c r="E200" s="256" t="s">
        <v>325</v>
      </c>
      <c r="F200" s="257" t="s">
        <v>326</v>
      </c>
      <c r="G200" s="258" t="s">
        <v>270</v>
      </c>
      <c r="H200" s="259">
        <v>3</v>
      </c>
      <c r="I200" s="260"/>
      <c r="J200" s="261">
        <f>ROUND(I200*H200,2)</f>
        <v>0</v>
      </c>
      <c r="K200" s="262"/>
      <c r="L200" s="263"/>
      <c r="M200" s="264" t="s">
        <v>1</v>
      </c>
      <c r="N200" s="265" t="s">
        <v>38</v>
      </c>
      <c r="O200" s="90"/>
      <c r="P200" s="228">
        <f>O200*H200</f>
        <v>0</v>
      </c>
      <c r="Q200" s="228">
        <v>0.068000000000000005</v>
      </c>
      <c r="R200" s="228">
        <f>Q200*H200</f>
        <v>0.20400000000000002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174</v>
      </c>
      <c r="AT200" s="230" t="s">
        <v>227</v>
      </c>
      <c r="AU200" s="230" t="s">
        <v>83</v>
      </c>
      <c r="AY200" s="16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138</v>
      </c>
      <c r="BM200" s="230" t="s">
        <v>727</v>
      </c>
    </row>
    <row r="201" s="2" customFormat="1" ht="22.2" customHeight="1">
      <c r="A201" s="37"/>
      <c r="B201" s="38"/>
      <c r="C201" s="218" t="s">
        <v>320</v>
      </c>
      <c r="D201" s="218" t="s">
        <v>134</v>
      </c>
      <c r="E201" s="219" t="s">
        <v>329</v>
      </c>
      <c r="F201" s="220" t="s">
        <v>330</v>
      </c>
      <c r="G201" s="221" t="s">
        <v>270</v>
      </c>
      <c r="H201" s="222">
        <v>2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38</v>
      </c>
      <c r="O201" s="90"/>
      <c r="P201" s="228">
        <f>O201*H201</f>
        <v>0</v>
      </c>
      <c r="Q201" s="228">
        <v>0.17663983999999999</v>
      </c>
      <c r="R201" s="228">
        <f>Q201*H201</f>
        <v>0.35327967999999998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138</v>
      </c>
      <c r="AT201" s="230" t="s">
        <v>134</v>
      </c>
      <c r="AU201" s="230" t="s">
        <v>83</v>
      </c>
      <c r="AY201" s="16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81</v>
      </c>
      <c r="BK201" s="231">
        <f>ROUND(I201*H201,2)</f>
        <v>0</v>
      </c>
      <c r="BL201" s="16" t="s">
        <v>138</v>
      </c>
      <c r="BM201" s="230" t="s">
        <v>728</v>
      </c>
    </row>
    <row r="202" s="2" customFormat="1" ht="22.2" customHeight="1">
      <c r="A202" s="37"/>
      <c r="B202" s="38"/>
      <c r="C202" s="255" t="s">
        <v>324</v>
      </c>
      <c r="D202" s="255" t="s">
        <v>227</v>
      </c>
      <c r="E202" s="256" t="s">
        <v>333</v>
      </c>
      <c r="F202" s="257" t="s">
        <v>334</v>
      </c>
      <c r="G202" s="258" t="s">
        <v>270</v>
      </c>
      <c r="H202" s="259">
        <v>2</v>
      </c>
      <c r="I202" s="260"/>
      <c r="J202" s="261">
        <f>ROUND(I202*H202,2)</f>
        <v>0</v>
      </c>
      <c r="K202" s="262"/>
      <c r="L202" s="263"/>
      <c r="M202" s="264" t="s">
        <v>1</v>
      </c>
      <c r="N202" s="265" t="s">
        <v>38</v>
      </c>
      <c r="O202" s="90"/>
      <c r="P202" s="228">
        <f>O202*H202</f>
        <v>0</v>
      </c>
      <c r="Q202" s="228">
        <v>0.081000000000000003</v>
      </c>
      <c r="R202" s="228">
        <f>Q202*H202</f>
        <v>0.16200000000000001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174</v>
      </c>
      <c r="AT202" s="230" t="s">
        <v>227</v>
      </c>
      <c r="AU202" s="230" t="s">
        <v>83</v>
      </c>
      <c r="AY202" s="16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138</v>
      </c>
      <c r="BM202" s="230" t="s">
        <v>729</v>
      </c>
    </row>
    <row r="203" s="12" customFormat="1" ht="22.8" customHeight="1">
      <c r="A203" s="12"/>
      <c r="B203" s="202"/>
      <c r="C203" s="203"/>
      <c r="D203" s="204" t="s">
        <v>72</v>
      </c>
      <c r="E203" s="216" t="s">
        <v>157</v>
      </c>
      <c r="F203" s="216" t="s">
        <v>336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SUM(P204:P214)</f>
        <v>0</v>
      </c>
      <c r="Q203" s="210"/>
      <c r="R203" s="211">
        <f>SUM(R204:R214)</f>
        <v>150.34404599999999</v>
      </c>
      <c r="S203" s="210"/>
      <c r="T203" s="212">
        <f>SUM(T204:T214)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81</v>
      </c>
      <c r="AT203" s="214" t="s">
        <v>72</v>
      </c>
      <c r="AU203" s="214" t="s">
        <v>81</v>
      </c>
      <c r="AY203" s="213" t="s">
        <v>132</v>
      </c>
      <c r="BK203" s="215">
        <f>SUM(BK204:BK214)</f>
        <v>0</v>
      </c>
    </row>
    <row r="204" s="2" customFormat="1" ht="14.4" customHeight="1">
      <c r="A204" s="37"/>
      <c r="B204" s="38"/>
      <c r="C204" s="218" t="s">
        <v>328</v>
      </c>
      <c r="D204" s="218" t="s">
        <v>134</v>
      </c>
      <c r="E204" s="219" t="s">
        <v>338</v>
      </c>
      <c r="F204" s="220" t="s">
        <v>339</v>
      </c>
      <c r="G204" s="221" t="s">
        <v>137</v>
      </c>
      <c r="H204" s="222">
        <v>205.19999999999999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38</v>
      </c>
      <c r="O204" s="90"/>
      <c r="P204" s="228">
        <f>O204*H204</f>
        <v>0</v>
      </c>
      <c r="Q204" s="228">
        <v>0.46000000000000002</v>
      </c>
      <c r="R204" s="228">
        <f>Q204*H204</f>
        <v>94.391999999999996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138</v>
      </c>
      <c r="AT204" s="230" t="s">
        <v>134</v>
      </c>
      <c r="AU204" s="230" t="s">
        <v>83</v>
      </c>
      <c r="AY204" s="16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81</v>
      </c>
      <c r="BK204" s="231">
        <f>ROUND(I204*H204,2)</f>
        <v>0</v>
      </c>
      <c r="BL204" s="16" t="s">
        <v>138</v>
      </c>
      <c r="BM204" s="230" t="s">
        <v>730</v>
      </c>
    </row>
    <row r="205" s="13" customFormat="1">
      <c r="A205" s="13"/>
      <c r="B205" s="232"/>
      <c r="C205" s="233"/>
      <c r="D205" s="234" t="s">
        <v>140</v>
      </c>
      <c r="E205" s="235" t="s">
        <v>1</v>
      </c>
      <c r="F205" s="236" t="s">
        <v>669</v>
      </c>
      <c r="G205" s="233"/>
      <c r="H205" s="237">
        <v>18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140</v>
      </c>
      <c r="AU205" s="243" t="s">
        <v>83</v>
      </c>
      <c r="AV205" s="13" t="s">
        <v>83</v>
      </c>
      <c r="AW205" s="13" t="s">
        <v>30</v>
      </c>
      <c r="AX205" s="13" t="s">
        <v>73</v>
      </c>
      <c r="AY205" s="243" t="s">
        <v>132</v>
      </c>
    </row>
    <row r="206" s="13" customFormat="1">
      <c r="A206" s="13"/>
      <c r="B206" s="232"/>
      <c r="C206" s="233"/>
      <c r="D206" s="234" t="s">
        <v>140</v>
      </c>
      <c r="E206" s="235" t="s">
        <v>1</v>
      </c>
      <c r="F206" s="236" t="s">
        <v>731</v>
      </c>
      <c r="G206" s="233"/>
      <c r="H206" s="237">
        <v>43.200000000000003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140</v>
      </c>
      <c r="AU206" s="243" t="s">
        <v>83</v>
      </c>
      <c r="AV206" s="13" t="s">
        <v>83</v>
      </c>
      <c r="AW206" s="13" t="s">
        <v>30</v>
      </c>
      <c r="AX206" s="13" t="s">
        <v>73</v>
      </c>
      <c r="AY206" s="243" t="s">
        <v>132</v>
      </c>
    </row>
    <row r="207" s="13" customFormat="1">
      <c r="A207" s="13"/>
      <c r="B207" s="232"/>
      <c r="C207" s="233"/>
      <c r="D207" s="234" t="s">
        <v>140</v>
      </c>
      <c r="E207" s="235" t="s">
        <v>1</v>
      </c>
      <c r="F207" s="236" t="s">
        <v>670</v>
      </c>
      <c r="G207" s="233"/>
      <c r="H207" s="237">
        <v>144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140</v>
      </c>
      <c r="AU207" s="243" t="s">
        <v>83</v>
      </c>
      <c r="AV207" s="13" t="s">
        <v>83</v>
      </c>
      <c r="AW207" s="13" t="s">
        <v>30</v>
      </c>
      <c r="AX207" s="13" t="s">
        <v>73</v>
      </c>
      <c r="AY207" s="243" t="s">
        <v>132</v>
      </c>
    </row>
    <row r="208" s="14" customFormat="1">
      <c r="A208" s="14"/>
      <c r="B208" s="244"/>
      <c r="C208" s="245"/>
      <c r="D208" s="234" t="s">
        <v>140</v>
      </c>
      <c r="E208" s="246" t="s">
        <v>1</v>
      </c>
      <c r="F208" s="247" t="s">
        <v>143</v>
      </c>
      <c r="G208" s="245"/>
      <c r="H208" s="248">
        <v>205.19999999999999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140</v>
      </c>
      <c r="AU208" s="254" t="s">
        <v>83</v>
      </c>
      <c r="AV208" s="14" t="s">
        <v>138</v>
      </c>
      <c r="AW208" s="14" t="s">
        <v>30</v>
      </c>
      <c r="AX208" s="14" t="s">
        <v>81</v>
      </c>
      <c r="AY208" s="254" t="s">
        <v>132</v>
      </c>
    </row>
    <row r="209" s="2" customFormat="1" ht="22.2" customHeight="1">
      <c r="A209" s="37"/>
      <c r="B209" s="38"/>
      <c r="C209" s="218" t="s">
        <v>332</v>
      </c>
      <c r="D209" s="218" t="s">
        <v>134</v>
      </c>
      <c r="E209" s="219" t="s">
        <v>344</v>
      </c>
      <c r="F209" s="220" t="s">
        <v>345</v>
      </c>
      <c r="G209" s="221" t="s">
        <v>137</v>
      </c>
      <c r="H209" s="222">
        <v>162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38</v>
      </c>
      <c r="O209" s="90"/>
      <c r="P209" s="228">
        <f>O209*H209</f>
        <v>0</v>
      </c>
      <c r="Q209" s="228">
        <v>0.345383</v>
      </c>
      <c r="R209" s="228">
        <f>Q209*H209</f>
        <v>55.952045999999996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138</v>
      </c>
      <c r="AT209" s="230" t="s">
        <v>134</v>
      </c>
      <c r="AU209" s="230" t="s">
        <v>83</v>
      </c>
      <c r="AY209" s="16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81</v>
      </c>
      <c r="BK209" s="231">
        <f>ROUND(I209*H209,2)</f>
        <v>0</v>
      </c>
      <c r="BL209" s="16" t="s">
        <v>138</v>
      </c>
      <c r="BM209" s="230" t="s">
        <v>732</v>
      </c>
    </row>
    <row r="210" s="13" customFormat="1">
      <c r="A210" s="13"/>
      <c r="B210" s="232"/>
      <c r="C210" s="233"/>
      <c r="D210" s="234" t="s">
        <v>140</v>
      </c>
      <c r="E210" s="235" t="s">
        <v>1</v>
      </c>
      <c r="F210" s="236" t="s">
        <v>669</v>
      </c>
      <c r="G210" s="233"/>
      <c r="H210" s="237">
        <v>18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140</v>
      </c>
      <c r="AU210" s="243" t="s">
        <v>83</v>
      </c>
      <c r="AV210" s="13" t="s">
        <v>83</v>
      </c>
      <c r="AW210" s="13" t="s">
        <v>30</v>
      </c>
      <c r="AX210" s="13" t="s">
        <v>73</v>
      </c>
      <c r="AY210" s="243" t="s">
        <v>132</v>
      </c>
    </row>
    <row r="211" s="13" customFormat="1">
      <c r="A211" s="13"/>
      <c r="B211" s="232"/>
      <c r="C211" s="233"/>
      <c r="D211" s="234" t="s">
        <v>140</v>
      </c>
      <c r="E211" s="235" t="s">
        <v>1</v>
      </c>
      <c r="F211" s="236" t="s">
        <v>670</v>
      </c>
      <c r="G211" s="233"/>
      <c r="H211" s="237">
        <v>144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140</v>
      </c>
      <c r="AU211" s="243" t="s">
        <v>83</v>
      </c>
      <c r="AV211" s="13" t="s">
        <v>83</v>
      </c>
      <c r="AW211" s="13" t="s">
        <v>30</v>
      </c>
      <c r="AX211" s="13" t="s">
        <v>73</v>
      </c>
      <c r="AY211" s="243" t="s">
        <v>132</v>
      </c>
    </row>
    <row r="212" s="14" customFormat="1">
      <c r="A212" s="14"/>
      <c r="B212" s="244"/>
      <c r="C212" s="245"/>
      <c r="D212" s="234" t="s">
        <v>140</v>
      </c>
      <c r="E212" s="246" t="s">
        <v>1</v>
      </c>
      <c r="F212" s="247" t="s">
        <v>143</v>
      </c>
      <c r="G212" s="245"/>
      <c r="H212" s="248">
        <v>162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140</v>
      </c>
      <c r="AU212" s="254" t="s">
        <v>83</v>
      </c>
      <c r="AV212" s="14" t="s">
        <v>138</v>
      </c>
      <c r="AW212" s="14" t="s">
        <v>30</v>
      </c>
      <c r="AX212" s="14" t="s">
        <v>81</v>
      </c>
      <c r="AY212" s="254" t="s">
        <v>132</v>
      </c>
    </row>
    <row r="213" s="2" customFormat="1" ht="30" customHeight="1">
      <c r="A213" s="37"/>
      <c r="B213" s="38"/>
      <c r="C213" s="218" t="s">
        <v>337</v>
      </c>
      <c r="D213" s="218" t="s">
        <v>134</v>
      </c>
      <c r="E213" s="219" t="s">
        <v>348</v>
      </c>
      <c r="F213" s="220" t="s">
        <v>349</v>
      </c>
      <c r="G213" s="221" t="s">
        <v>137</v>
      </c>
      <c r="H213" s="222">
        <v>36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38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138</v>
      </c>
      <c r="AT213" s="230" t="s">
        <v>134</v>
      </c>
      <c r="AU213" s="230" t="s">
        <v>83</v>
      </c>
      <c r="AY213" s="16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138</v>
      </c>
      <c r="BM213" s="230" t="s">
        <v>733</v>
      </c>
    </row>
    <row r="214" s="13" customFormat="1">
      <c r="A214" s="13"/>
      <c r="B214" s="232"/>
      <c r="C214" s="233"/>
      <c r="D214" s="234" t="s">
        <v>140</v>
      </c>
      <c r="E214" s="235" t="s">
        <v>1</v>
      </c>
      <c r="F214" s="236" t="s">
        <v>734</v>
      </c>
      <c r="G214" s="233"/>
      <c r="H214" s="237">
        <v>36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140</v>
      </c>
      <c r="AU214" s="243" t="s">
        <v>83</v>
      </c>
      <c r="AV214" s="13" t="s">
        <v>83</v>
      </c>
      <c r="AW214" s="13" t="s">
        <v>30</v>
      </c>
      <c r="AX214" s="13" t="s">
        <v>81</v>
      </c>
      <c r="AY214" s="243" t="s">
        <v>132</v>
      </c>
    </row>
    <row r="215" s="12" customFormat="1" ht="22.8" customHeight="1">
      <c r="A215" s="12"/>
      <c r="B215" s="202"/>
      <c r="C215" s="203"/>
      <c r="D215" s="204" t="s">
        <v>72</v>
      </c>
      <c r="E215" s="216" t="s">
        <v>174</v>
      </c>
      <c r="F215" s="216" t="s">
        <v>352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SUM(P216:P235)</f>
        <v>0</v>
      </c>
      <c r="Q215" s="210"/>
      <c r="R215" s="211">
        <f>SUM(R216:R235)</f>
        <v>52.728629239999997</v>
      </c>
      <c r="S215" s="210"/>
      <c r="T215" s="212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81</v>
      </c>
      <c r="AT215" s="214" t="s">
        <v>72</v>
      </c>
      <c r="AU215" s="214" t="s">
        <v>81</v>
      </c>
      <c r="AY215" s="213" t="s">
        <v>132</v>
      </c>
      <c r="BK215" s="215">
        <f>SUM(BK216:BK235)</f>
        <v>0</v>
      </c>
    </row>
    <row r="216" s="2" customFormat="1" ht="30" customHeight="1">
      <c r="A216" s="37"/>
      <c r="B216" s="38"/>
      <c r="C216" s="218" t="s">
        <v>343</v>
      </c>
      <c r="D216" s="218" t="s">
        <v>134</v>
      </c>
      <c r="E216" s="219" t="s">
        <v>363</v>
      </c>
      <c r="F216" s="220" t="s">
        <v>364</v>
      </c>
      <c r="G216" s="221" t="s">
        <v>277</v>
      </c>
      <c r="H216" s="222">
        <v>238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38</v>
      </c>
      <c r="O216" s="90"/>
      <c r="P216" s="228">
        <f>O216*H216</f>
        <v>0</v>
      </c>
      <c r="Q216" s="228">
        <v>1.1E-05</v>
      </c>
      <c r="R216" s="228">
        <f>Q216*H216</f>
        <v>0.0026180000000000001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138</v>
      </c>
      <c r="AT216" s="230" t="s">
        <v>134</v>
      </c>
      <c r="AU216" s="230" t="s">
        <v>83</v>
      </c>
      <c r="AY216" s="16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81</v>
      </c>
      <c r="BK216" s="231">
        <f>ROUND(I216*H216,2)</f>
        <v>0</v>
      </c>
      <c r="BL216" s="16" t="s">
        <v>138</v>
      </c>
      <c r="BM216" s="230" t="s">
        <v>735</v>
      </c>
    </row>
    <row r="217" s="2" customFormat="1" ht="14.4" customHeight="1">
      <c r="A217" s="37"/>
      <c r="B217" s="38"/>
      <c r="C217" s="255" t="s">
        <v>347</v>
      </c>
      <c r="D217" s="255" t="s">
        <v>227</v>
      </c>
      <c r="E217" s="256" t="s">
        <v>368</v>
      </c>
      <c r="F217" s="257" t="s">
        <v>369</v>
      </c>
      <c r="G217" s="258" t="s">
        <v>277</v>
      </c>
      <c r="H217" s="259">
        <v>245.13999999999999</v>
      </c>
      <c r="I217" s="260"/>
      <c r="J217" s="261">
        <f>ROUND(I217*H217,2)</f>
        <v>0</v>
      </c>
      <c r="K217" s="262"/>
      <c r="L217" s="263"/>
      <c r="M217" s="264" t="s">
        <v>1</v>
      </c>
      <c r="N217" s="265" t="s">
        <v>38</v>
      </c>
      <c r="O217" s="90"/>
      <c r="P217" s="228">
        <f>O217*H217</f>
        <v>0</v>
      </c>
      <c r="Q217" s="228">
        <v>0.0026700000000000001</v>
      </c>
      <c r="R217" s="228">
        <f>Q217*H217</f>
        <v>0.65452379999999999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174</v>
      </c>
      <c r="AT217" s="230" t="s">
        <v>227</v>
      </c>
      <c r="AU217" s="230" t="s">
        <v>83</v>
      </c>
      <c r="AY217" s="16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138</v>
      </c>
      <c r="BM217" s="230" t="s">
        <v>736</v>
      </c>
    </row>
    <row r="218" s="13" customFormat="1">
      <c r="A218" s="13"/>
      <c r="B218" s="232"/>
      <c r="C218" s="233"/>
      <c r="D218" s="234" t="s">
        <v>140</v>
      </c>
      <c r="E218" s="235" t="s">
        <v>1</v>
      </c>
      <c r="F218" s="236" t="s">
        <v>737</v>
      </c>
      <c r="G218" s="233"/>
      <c r="H218" s="237">
        <v>245.13999999999999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140</v>
      </c>
      <c r="AU218" s="243" t="s">
        <v>83</v>
      </c>
      <c r="AV218" s="13" t="s">
        <v>83</v>
      </c>
      <c r="AW218" s="13" t="s">
        <v>30</v>
      </c>
      <c r="AX218" s="13" t="s">
        <v>81</v>
      </c>
      <c r="AY218" s="243" t="s">
        <v>132</v>
      </c>
    </row>
    <row r="219" s="2" customFormat="1" ht="30" customHeight="1">
      <c r="A219" s="37"/>
      <c r="B219" s="38"/>
      <c r="C219" s="218" t="s">
        <v>353</v>
      </c>
      <c r="D219" s="218" t="s">
        <v>134</v>
      </c>
      <c r="E219" s="219" t="s">
        <v>382</v>
      </c>
      <c r="F219" s="220" t="s">
        <v>383</v>
      </c>
      <c r="G219" s="221" t="s">
        <v>270</v>
      </c>
      <c r="H219" s="222">
        <v>22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38</v>
      </c>
      <c r="O219" s="90"/>
      <c r="P219" s="228">
        <f>O219*H219</f>
        <v>0</v>
      </c>
      <c r="Q219" s="228">
        <v>3.7500000000000001E-06</v>
      </c>
      <c r="R219" s="228">
        <f>Q219*H219</f>
        <v>8.25E-05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138</v>
      </c>
      <c r="AT219" s="230" t="s">
        <v>134</v>
      </c>
      <c r="AU219" s="230" t="s">
        <v>83</v>
      </c>
      <c r="AY219" s="16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81</v>
      </c>
      <c r="BK219" s="231">
        <f>ROUND(I219*H219,2)</f>
        <v>0</v>
      </c>
      <c r="BL219" s="16" t="s">
        <v>138</v>
      </c>
      <c r="BM219" s="230" t="s">
        <v>738</v>
      </c>
    </row>
    <row r="220" s="2" customFormat="1" ht="14.4" customHeight="1">
      <c r="A220" s="37"/>
      <c r="B220" s="38"/>
      <c r="C220" s="255" t="s">
        <v>357</v>
      </c>
      <c r="D220" s="255" t="s">
        <v>227</v>
      </c>
      <c r="E220" s="256" t="s">
        <v>386</v>
      </c>
      <c r="F220" s="257" t="s">
        <v>387</v>
      </c>
      <c r="G220" s="258" t="s">
        <v>270</v>
      </c>
      <c r="H220" s="259">
        <v>22</v>
      </c>
      <c r="I220" s="260"/>
      <c r="J220" s="261">
        <f>ROUND(I220*H220,2)</f>
        <v>0</v>
      </c>
      <c r="K220" s="262"/>
      <c r="L220" s="263"/>
      <c r="M220" s="264" t="s">
        <v>1</v>
      </c>
      <c r="N220" s="265" t="s">
        <v>38</v>
      </c>
      <c r="O220" s="90"/>
      <c r="P220" s="228">
        <f>O220*H220</f>
        <v>0</v>
      </c>
      <c r="Q220" s="228">
        <v>0.00064999999999999997</v>
      </c>
      <c r="R220" s="228">
        <f>Q220*H220</f>
        <v>0.0143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174</v>
      </c>
      <c r="AT220" s="230" t="s">
        <v>227</v>
      </c>
      <c r="AU220" s="230" t="s">
        <v>83</v>
      </c>
      <c r="AY220" s="16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81</v>
      </c>
      <c r="BK220" s="231">
        <f>ROUND(I220*H220,2)</f>
        <v>0</v>
      </c>
      <c r="BL220" s="16" t="s">
        <v>138</v>
      </c>
      <c r="BM220" s="230" t="s">
        <v>739</v>
      </c>
    </row>
    <row r="221" s="2" customFormat="1" ht="22.2" customHeight="1">
      <c r="A221" s="37"/>
      <c r="B221" s="38"/>
      <c r="C221" s="218" t="s">
        <v>362</v>
      </c>
      <c r="D221" s="218" t="s">
        <v>134</v>
      </c>
      <c r="E221" s="219" t="s">
        <v>390</v>
      </c>
      <c r="F221" s="220" t="s">
        <v>391</v>
      </c>
      <c r="G221" s="221" t="s">
        <v>270</v>
      </c>
      <c r="H221" s="222">
        <v>5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38</v>
      </c>
      <c r="O221" s="90"/>
      <c r="P221" s="228">
        <f>O221*H221</f>
        <v>0</v>
      </c>
      <c r="Q221" s="228">
        <v>7.5000000000000002E-06</v>
      </c>
      <c r="R221" s="228">
        <f>Q221*H221</f>
        <v>3.7500000000000003E-05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138</v>
      </c>
      <c r="AT221" s="230" t="s">
        <v>134</v>
      </c>
      <c r="AU221" s="230" t="s">
        <v>83</v>
      </c>
      <c r="AY221" s="16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81</v>
      </c>
      <c r="BK221" s="231">
        <f>ROUND(I221*H221,2)</f>
        <v>0</v>
      </c>
      <c r="BL221" s="16" t="s">
        <v>138</v>
      </c>
      <c r="BM221" s="230" t="s">
        <v>740</v>
      </c>
    </row>
    <row r="222" s="2" customFormat="1" ht="14.4" customHeight="1">
      <c r="A222" s="37"/>
      <c r="B222" s="38"/>
      <c r="C222" s="255" t="s">
        <v>367</v>
      </c>
      <c r="D222" s="255" t="s">
        <v>227</v>
      </c>
      <c r="E222" s="256" t="s">
        <v>394</v>
      </c>
      <c r="F222" s="257" t="s">
        <v>395</v>
      </c>
      <c r="G222" s="258" t="s">
        <v>270</v>
      </c>
      <c r="H222" s="259">
        <v>5</v>
      </c>
      <c r="I222" s="260"/>
      <c r="J222" s="261">
        <f>ROUND(I222*H222,2)</f>
        <v>0</v>
      </c>
      <c r="K222" s="262"/>
      <c r="L222" s="263"/>
      <c r="M222" s="264" t="s">
        <v>1</v>
      </c>
      <c r="N222" s="265" t="s">
        <v>38</v>
      </c>
      <c r="O222" s="90"/>
      <c r="P222" s="228">
        <f>O222*H222</f>
        <v>0</v>
      </c>
      <c r="Q222" s="228">
        <v>0.0015399999999999999</v>
      </c>
      <c r="R222" s="228">
        <f>Q222*H222</f>
        <v>0.0076999999999999994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174</v>
      </c>
      <c r="AT222" s="230" t="s">
        <v>227</v>
      </c>
      <c r="AU222" s="230" t="s">
        <v>83</v>
      </c>
      <c r="AY222" s="16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138</v>
      </c>
      <c r="BM222" s="230" t="s">
        <v>741</v>
      </c>
    </row>
    <row r="223" s="2" customFormat="1" ht="30" customHeight="1">
      <c r="A223" s="37"/>
      <c r="B223" s="38"/>
      <c r="C223" s="218" t="s">
        <v>372</v>
      </c>
      <c r="D223" s="218" t="s">
        <v>134</v>
      </c>
      <c r="E223" s="219" t="s">
        <v>415</v>
      </c>
      <c r="F223" s="220" t="s">
        <v>416</v>
      </c>
      <c r="G223" s="221" t="s">
        <v>270</v>
      </c>
      <c r="H223" s="222">
        <v>10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38</v>
      </c>
      <c r="O223" s="90"/>
      <c r="P223" s="228">
        <f>O223*H223</f>
        <v>0</v>
      </c>
      <c r="Q223" s="228">
        <v>2.1167649439999998</v>
      </c>
      <c r="R223" s="228">
        <f>Q223*H223</f>
        <v>21.167649439999998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138</v>
      </c>
      <c r="AT223" s="230" t="s">
        <v>134</v>
      </c>
      <c r="AU223" s="230" t="s">
        <v>83</v>
      </c>
      <c r="AY223" s="16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81</v>
      </c>
      <c r="BK223" s="231">
        <f>ROUND(I223*H223,2)</f>
        <v>0</v>
      </c>
      <c r="BL223" s="16" t="s">
        <v>138</v>
      </c>
      <c r="BM223" s="230" t="s">
        <v>742</v>
      </c>
    </row>
    <row r="224" s="2" customFormat="1" ht="22.2" customHeight="1">
      <c r="A224" s="37"/>
      <c r="B224" s="38"/>
      <c r="C224" s="255" t="s">
        <v>376</v>
      </c>
      <c r="D224" s="255" t="s">
        <v>227</v>
      </c>
      <c r="E224" s="256" t="s">
        <v>419</v>
      </c>
      <c r="F224" s="257" t="s">
        <v>420</v>
      </c>
      <c r="G224" s="258" t="s">
        <v>270</v>
      </c>
      <c r="H224" s="259">
        <v>11</v>
      </c>
      <c r="I224" s="260"/>
      <c r="J224" s="261">
        <f>ROUND(I224*H224,2)</f>
        <v>0</v>
      </c>
      <c r="K224" s="262"/>
      <c r="L224" s="263"/>
      <c r="M224" s="264" t="s">
        <v>1</v>
      </c>
      <c r="N224" s="265" t="s">
        <v>38</v>
      </c>
      <c r="O224" s="90"/>
      <c r="P224" s="228">
        <f>O224*H224</f>
        <v>0</v>
      </c>
      <c r="Q224" s="228">
        <v>0.54800000000000004</v>
      </c>
      <c r="R224" s="228">
        <f>Q224*H224</f>
        <v>6.0280000000000005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174</v>
      </c>
      <c r="AT224" s="230" t="s">
        <v>227</v>
      </c>
      <c r="AU224" s="230" t="s">
        <v>83</v>
      </c>
      <c r="AY224" s="16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81</v>
      </c>
      <c r="BK224" s="231">
        <f>ROUND(I224*H224,2)</f>
        <v>0</v>
      </c>
      <c r="BL224" s="16" t="s">
        <v>138</v>
      </c>
      <c r="BM224" s="230" t="s">
        <v>743</v>
      </c>
    </row>
    <row r="225" s="2" customFormat="1" ht="22.2" customHeight="1">
      <c r="A225" s="37"/>
      <c r="B225" s="38"/>
      <c r="C225" s="255" t="s">
        <v>381</v>
      </c>
      <c r="D225" s="255" t="s">
        <v>227</v>
      </c>
      <c r="E225" s="256" t="s">
        <v>427</v>
      </c>
      <c r="F225" s="257" t="s">
        <v>428</v>
      </c>
      <c r="G225" s="258" t="s">
        <v>270</v>
      </c>
      <c r="H225" s="259">
        <v>1</v>
      </c>
      <c r="I225" s="260"/>
      <c r="J225" s="261">
        <f>ROUND(I225*H225,2)</f>
        <v>0</v>
      </c>
      <c r="K225" s="262"/>
      <c r="L225" s="263"/>
      <c r="M225" s="264" t="s">
        <v>1</v>
      </c>
      <c r="N225" s="265" t="s">
        <v>38</v>
      </c>
      <c r="O225" s="90"/>
      <c r="P225" s="228">
        <f>O225*H225</f>
        <v>0</v>
      </c>
      <c r="Q225" s="228">
        <v>0.254</v>
      </c>
      <c r="R225" s="228">
        <f>Q225*H225</f>
        <v>0.254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174</v>
      </c>
      <c r="AT225" s="230" t="s">
        <v>227</v>
      </c>
      <c r="AU225" s="230" t="s">
        <v>83</v>
      </c>
      <c r="AY225" s="16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81</v>
      </c>
      <c r="BK225" s="231">
        <f>ROUND(I225*H225,2)</f>
        <v>0</v>
      </c>
      <c r="BL225" s="16" t="s">
        <v>138</v>
      </c>
      <c r="BM225" s="230" t="s">
        <v>744</v>
      </c>
    </row>
    <row r="226" s="2" customFormat="1" ht="14.4" customHeight="1">
      <c r="A226" s="37"/>
      <c r="B226" s="38"/>
      <c r="C226" s="255" t="s">
        <v>385</v>
      </c>
      <c r="D226" s="255" t="s">
        <v>227</v>
      </c>
      <c r="E226" s="256" t="s">
        <v>439</v>
      </c>
      <c r="F226" s="257" t="s">
        <v>440</v>
      </c>
      <c r="G226" s="258" t="s">
        <v>270</v>
      </c>
      <c r="H226" s="259">
        <v>11</v>
      </c>
      <c r="I226" s="260"/>
      <c r="J226" s="261">
        <f>ROUND(I226*H226,2)</f>
        <v>0</v>
      </c>
      <c r="K226" s="262"/>
      <c r="L226" s="263"/>
      <c r="M226" s="264" t="s">
        <v>1</v>
      </c>
      <c r="N226" s="265" t="s">
        <v>38</v>
      </c>
      <c r="O226" s="90"/>
      <c r="P226" s="228">
        <f>O226*H226</f>
        <v>0</v>
      </c>
      <c r="Q226" s="228">
        <v>0.002</v>
      </c>
      <c r="R226" s="228">
        <f>Q226*H226</f>
        <v>0.021999999999999999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174</v>
      </c>
      <c r="AT226" s="230" t="s">
        <v>227</v>
      </c>
      <c r="AU226" s="230" t="s">
        <v>83</v>
      </c>
      <c r="AY226" s="16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81</v>
      </c>
      <c r="BK226" s="231">
        <f>ROUND(I226*H226,2)</f>
        <v>0</v>
      </c>
      <c r="BL226" s="16" t="s">
        <v>138</v>
      </c>
      <c r="BM226" s="230" t="s">
        <v>745</v>
      </c>
    </row>
    <row r="227" s="2" customFormat="1" ht="22.2" customHeight="1">
      <c r="A227" s="37"/>
      <c r="B227" s="38"/>
      <c r="C227" s="255" t="s">
        <v>389</v>
      </c>
      <c r="D227" s="255" t="s">
        <v>227</v>
      </c>
      <c r="E227" s="256" t="s">
        <v>443</v>
      </c>
      <c r="F227" s="257" t="s">
        <v>444</v>
      </c>
      <c r="G227" s="258" t="s">
        <v>270</v>
      </c>
      <c r="H227" s="259">
        <v>9</v>
      </c>
      <c r="I227" s="260"/>
      <c r="J227" s="261">
        <f>ROUND(I227*H227,2)</f>
        <v>0</v>
      </c>
      <c r="K227" s="262"/>
      <c r="L227" s="263"/>
      <c r="M227" s="264" t="s">
        <v>1</v>
      </c>
      <c r="N227" s="265" t="s">
        <v>38</v>
      </c>
      <c r="O227" s="90"/>
      <c r="P227" s="228">
        <f>O227*H227</f>
        <v>0</v>
      </c>
      <c r="Q227" s="228">
        <v>1.363</v>
      </c>
      <c r="R227" s="228">
        <f>Q227*H227</f>
        <v>12.267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174</v>
      </c>
      <c r="AT227" s="230" t="s">
        <v>227</v>
      </c>
      <c r="AU227" s="230" t="s">
        <v>83</v>
      </c>
      <c r="AY227" s="16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81</v>
      </c>
      <c r="BK227" s="231">
        <f>ROUND(I227*H227,2)</f>
        <v>0</v>
      </c>
      <c r="BL227" s="16" t="s">
        <v>138</v>
      </c>
      <c r="BM227" s="230" t="s">
        <v>746</v>
      </c>
    </row>
    <row r="228" s="2" customFormat="1" ht="14.4" customHeight="1">
      <c r="A228" s="37"/>
      <c r="B228" s="38"/>
      <c r="C228" s="255" t="s">
        <v>393</v>
      </c>
      <c r="D228" s="255" t="s">
        <v>227</v>
      </c>
      <c r="E228" s="256" t="s">
        <v>447</v>
      </c>
      <c r="F228" s="257" t="s">
        <v>448</v>
      </c>
      <c r="G228" s="258" t="s">
        <v>270</v>
      </c>
      <c r="H228" s="259">
        <v>1</v>
      </c>
      <c r="I228" s="260"/>
      <c r="J228" s="261">
        <f>ROUND(I228*H228,2)</f>
        <v>0</v>
      </c>
      <c r="K228" s="262"/>
      <c r="L228" s="263"/>
      <c r="M228" s="264" t="s">
        <v>1</v>
      </c>
      <c r="N228" s="265" t="s">
        <v>38</v>
      </c>
      <c r="O228" s="90"/>
      <c r="P228" s="228">
        <f>O228*H228</f>
        <v>0</v>
      </c>
      <c r="Q228" s="228">
        <v>1.8500000000000001</v>
      </c>
      <c r="R228" s="228">
        <f>Q228*H228</f>
        <v>1.8500000000000001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174</v>
      </c>
      <c r="AT228" s="230" t="s">
        <v>227</v>
      </c>
      <c r="AU228" s="230" t="s">
        <v>83</v>
      </c>
      <c r="AY228" s="16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81</v>
      </c>
      <c r="BK228" s="231">
        <f>ROUND(I228*H228,2)</f>
        <v>0</v>
      </c>
      <c r="BL228" s="16" t="s">
        <v>138</v>
      </c>
      <c r="BM228" s="230" t="s">
        <v>747</v>
      </c>
    </row>
    <row r="229" s="2" customFormat="1" ht="14.4" customHeight="1">
      <c r="A229" s="37"/>
      <c r="B229" s="38"/>
      <c r="C229" s="255" t="s">
        <v>397</v>
      </c>
      <c r="D229" s="255" t="s">
        <v>227</v>
      </c>
      <c r="E229" s="256" t="s">
        <v>455</v>
      </c>
      <c r="F229" s="257" t="s">
        <v>456</v>
      </c>
      <c r="G229" s="258" t="s">
        <v>270</v>
      </c>
      <c r="H229" s="259">
        <v>1</v>
      </c>
      <c r="I229" s="260"/>
      <c r="J229" s="261">
        <f>ROUND(I229*H229,2)</f>
        <v>0</v>
      </c>
      <c r="K229" s="262"/>
      <c r="L229" s="263"/>
      <c r="M229" s="264" t="s">
        <v>1</v>
      </c>
      <c r="N229" s="265" t="s">
        <v>38</v>
      </c>
      <c r="O229" s="90"/>
      <c r="P229" s="228">
        <f>O229*H229</f>
        <v>0</v>
      </c>
      <c r="Q229" s="228">
        <v>2.4700000000000002</v>
      </c>
      <c r="R229" s="228">
        <f>Q229*H229</f>
        <v>2.4700000000000002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174</v>
      </c>
      <c r="AT229" s="230" t="s">
        <v>227</v>
      </c>
      <c r="AU229" s="230" t="s">
        <v>83</v>
      </c>
      <c r="AY229" s="16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81</v>
      </c>
      <c r="BK229" s="231">
        <f>ROUND(I229*H229,2)</f>
        <v>0</v>
      </c>
      <c r="BL229" s="16" t="s">
        <v>138</v>
      </c>
      <c r="BM229" s="230" t="s">
        <v>748</v>
      </c>
    </row>
    <row r="230" s="2" customFormat="1" ht="14.4" customHeight="1">
      <c r="A230" s="37"/>
      <c r="B230" s="38"/>
      <c r="C230" s="255" t="s">
        <v>402</v>
      </c>
      <c r="D230" s="255" t="s">
        <v>227</v>
      </c>
      <c r="E230" s="256" t="s">
        <v>459</v>
      </c>
      <c r="F230" s="257" t="s">
        <v>460</v>
      </c>
      <c r="G230" s="258" t="s">
        <v>270</v>
      </c>
      <c r="H230" s="259">
        <v>1</v>
      </c>
      <c r="I230" s="260"/>
      <c r="J230" s="261">
        <f>ROUND(I230*H230,2)</f>
        <v>0</v>
      </c>
      <c r="K230" s="262"/>
      <c r="L230" s="263"/>
      <c r="M230" s="264" t="s">
        <v>1</v>
      </c>
      <c r="N230" s="265" t="s">
        <v>38</v>
      </c>
      <c r="O230" s="90"/>
      <c r="P230" s="228">
        <f>O230*H230</f>
        <v>0</v>
      </c>
      <c r="Q230" s="228">
        <v>5.5999999999999996</v>
      </c>
      <c r="R230" s="228">
        <f>Q230*H230</f>
        <v>5.5999999999999996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174</v>
      </c>
      <c r="AT230" s="230" t="s">
        <v>227</v>
      </c>
      <c r="AU230" s="230" t="s">
        <v>83</v>
      </c>
      <c r="AY230" s="16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81</v>
      </c>
      <c r="BK230" s="231">
        <f>ROUND(I230*H230,2)</f>
        <v>0</v>
      </c>
      <c r="BL230" s="16" t="s">
        <v>138</v>
      </c>
      <c r="BM230" s="230" t="s">
        <v>749</v>
      </c>
    </row>
    <row r="231" s="2" customFormat="1" ht="22.2" customHeight="1">
      <c r="A231" s="37"/>
      <c r="B231" s="38"/>
      <c r="C231" s="218" t="s">
        <v>406</v>
      </c>
      <c r="D231" s="218" t="s">
        <v>134</v>
      </c>
      <c r="E231" s="219" t="s">
        <v>463</v>
      </c>
      <c r="F231" s="220" t="s">
        <v>464</v>
      </c>
      <c r="G231" s="221" t="s">
        <v>270</v>
      </c>
      <c r="H231" s="222">
        <v>11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38</v>
      </c>
      <c r="O231" s="90"/>
      <c r="P231" s="228">
        <f>O231*H231</f>
        <v>0</v>
      </c>
      <c r="Q231" s="228">
        <v>0.217338</v>
      </c>
      <c r="R231" s="228">
        <f>Q231*H231</f>
        <v>2.3907180000000001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138</v>
      </c>
      <c r="AT231" s="230" t="s">
        <v>134</v>
      </c>
      <c r="AU231" s="230" t="s">
        <v>83</v>
      </c>
      <c r="AY231" s="16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81</v>
      </c>
      <c r="BK231" s="231">
        <f>ROUND(I231*H231,2)</f>
        <v>0</v>
      </c>
      <c r="BL231" s="16" t="s">
        <v>138</v>
      </c>
      <c r="BM231" s="230" t="s">
        <v>750</v>
      </c>
    </row>
    <row r="232" s="2" customFormat="1" ht="14.4" customHeight="1">
      <c r="A232" s="37"/>
      <c r="B232" s="38"/>
      <c r="C232" s="255" t="s">
        <v>410</v>
      </c>
      <c r="D232" s="255" t="s">
        <v>227</v>
      </c>
      <c r="E232" s="256" t="s">
        <v>467</v>
      </c>
      <c r="F232" s="257" t="s">
        <v>468</v>
      </c>
      <c r="G232" s="258" t="s">
        <v>469</v>
      </c>
      <c r="H232" s="259">
        <v>11</v>
      </c>
      <c r="I232" s="260"/>
      <c r="J232" s="261">
        <f>ROUND(I232*H232,2)</f>
        <v>0</v>
      </c>
      <c r="K232" s="262"/>
      <c r="L232" s="263"/>
      <c r="M232" s="264" t="s">
        <v>1</v>
      </c>
      <c r="N232" s="265" t="s">
        <v>38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174</v>
      </c>
      <c r="AT232" s="230" t="s">
        <v>227</v>
      </c>
      <c r="AU232" s="230" t="s">
        <v>83</v>
      </c>
      <c r="AY232" s="16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81</v>
      </c>
      <c r="BK232" s="231">
        <f>ROUND(I232*H232,2)</f>
        <v>0</v>
      </c>
      <c r="BL232" s="16" t="s">
        <v>138</v>
      </c>
      <c r="BM232" s="230" t="s">
        <v>751</v>
      </c>
    </row>
    <row r="233" s="2" customFormat="1" ht="22.2" customHeight="1">
      <c r="A233" s="37"/>
      <c r="B233" s="38"/>
      <c r="C233" s="218" t="s">
        <v>414</v>
      </c>
      <c r="D233" s="218" t="s">
        <v>134</v>
      </c>
      <c r="E233" s="219" t="s">
        <v>472</v>
      </c>
      <c r="F233" s="220" t="s">
        <v>752</v>
      </c>
      <c r="G233" s="221" t="s">
        <v>474</v>
      </c>
      <c r="H233" s="222">
        <v>1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38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138</v>
      </c>
      <c r="AT233" s="230" t="s">
        <v>134</v>
      </c>
      <c r="AU233" s="230" t="s">
        <v>83</v>
      </c>
      <c r="AY233" s="16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81</v>
      </c>
      <c r="BK233" s="231">
        <f>ROUND(I233*H233,2)</f>
        <v>0</v>
      </c>
      <c r="BL233" s="16" t="s">
        <v>138</v>
      </c>
      <c r="BM233" s="230" t="s">
        <v>753</v>
      </c>
    </row>
    <row r="234" s="2" customFormat="1" ht="14.4" customHeight="1">
      <c r="A234" s="37"/>
      <c r="B234" s="38"/>
      <c r="C234" s="218" t="s">
        <v>418</v>
      </c>
      <c r="D234" s="218" t="s">
        <v>134</v>
      </c>
      <c r="E234" s="219" t="s">
        <v>486</v>
      </c>
      <c r="F234" s="220" t="s">
        <v>487</v>
      </c>
      <c r="G234" s="221" t="s">
        <v>474</v>
      </c>
      <c r="H234" s="222">
        <v>1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38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138</v>
      </c>
      <c r="AT234" s="230" t="s">
        <v>134</v>
      </c>
      <c r="AU234" s="230" t="s">
        <v>83</v>
      </c>
      <c r="AY234" s="16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81</v>
      </c>
      <c r="BK234" s="231">
        <f>ROUND(I234*H234,2)</f>
        <v>0</v>
      </c>
      <c r="BL234" s="16" t="s">
        <v>138</v>
      </c>
      <c r="BM234" s="230" t="s">
        <v>754</v>
      </c>
    </row>
    <row r="235" s="2" customFormat="1" ht="14.4" customHeight="1">
      <c r="A235" s="37"/>
      <c r="B235" s="38"/>
      <c r="C235" s="218" t="s">
        <v>422</v>
      </c>
      <c r="D235" s="218" t="s">
        <v>134</v>
      </c>
      <c r="E235" s="219" t="s">
        <v>490</v>
      </c>
      <c r="F235" s="220" t="s">
        <v>491</v>
      </c>
      <c r="G235" s="221" t="s">
        <v>474</v>
      </c>
      <c r="H235" s="222">
        <v>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38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138</v>
      </c>
      <c r="AT235" s="230" t="s">
        <v>134</v>
      </c>
      <c r="AU235" s="230" t="s">
        <v>83</v>
      </c>
      <c r="AY235" s="16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81</v>
      </c>
      <c r="BK235" s="231">
        <f>ROUND(I235*H235,2)</f>
        <v>0</v>
      </c>
      <c r="BL235" s="16" t="s">
        <v>138</v>
      </c>
      <c r="BM235" s="230" t="s">
        <v>755</v>
      </c>
    </row>
    <row r="236" s="12" customFormat="1" ht="22.8" customHeight="1">
      <c r="A236" s="12"/>
      <c r="B236" s="202"/>
      <c r="C236" s="203"/>
      <c r="D236" s="204" t="s">
        <v>72</v>
      </c>
      <c r="E236" s="216" t="s">
        <v>180</v>
      </c>
      <c r="F236" s="216" t="s">
        <v>493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SUM(P237:P242)</f>
        <v>0</v>
      </c>
      <c r="Q236" s="210"/>
      <c r="R236" s="211">
        <f>SUM(R237:R242)</f>
        <v>0.0113679</v>
      </c>
      <c r="S236" s="210"/>
      <c r="T236" s="212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81</v>
      </c>
      <c r="AT236" s="214" t="s">
        <v>72</v>
      </c>
      <c r="AU236" s="214" t="s">
        <v>81</v>
      </c>
      <c r="AY236" s="213" t="s">
        <v>132</v>
      </c>
      <c r="BK236" s="215">
        <f>SUM(BK237:BK242)</f>
        <v>0</v>
      </c>
    </row>
    <row r="237" s="2" customFormat="1" ht="22.2" customHeight="1">
      <c r="A237" s="37"/>
      <c r="B237" s="38"/>
      <c r="C237" s="218" t="s">
        <v>426</v>
      </c>
      <c r="D237" s="218" t="s">
        <v>134</v>
      </c>
      <c r="E237" s="219" t="s">
        <v>495</v>
      </c>
      <c r="F237" s="220" t="s">
        <v>496</v>
      </c>
      <c r="G237" s="221" t="s">
        <v>277</v>
      </c>
      <c r="H237" s="222">
        <v>270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38</v>
      </c>
      <c r="O237" s="90"/>
      <c r="P237" s="228">
        <f>O237*H237</f>
        <v>0</v>
      </c>
      <c r="Q237" s="228">
        <v>4.3699999999999997E-06</v>
      </c>
      <c r="R237" s="228">
        <f>Q237*H237</f>
        <v>0.0011799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138</v>
      </c>
      <c r="AT237" s="230" t="s">
        <v>134</v>
      </c>
      <c r="AU237" s="230" t="s">
        <v>83</v>
      </c>
      <c r="AY237" s="16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81</v>
      </c>
      <c r="BK237" s="231">
        <f>ROUND(I237*H237,2)</f>
        <v>0</v>
      </c>
      <c r="BL237" s="16" t="s">
        <v>138</v>
      </c>
      <c r="BM237" s="230" t="s">
        <v>756</v>
      </c>
    </row>
    <row r="238" s="13" customFormat="1">
      <c r="A238" s="13"/>
      <c r="B238" s="232"/>
      <c r="C238" s="233"/>
      <c r="D238" s="234" t="s">
        <v>140</v>
      </c>
      <c r="E238" s="235" t="s">
        <v>1</v>
      </c>
      <c r="F238" s="236" t="s">
        <v>757</v>
      </c>
      <c r="G238" s="233"/>
      <c r="H238" s="237">
        <v>270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140</v>
      </c>
      <c r="AU238" s="243" t="s">
        <v>83</v>
      </c>
      <c r="AV238" s="13" t="s">
        <v>83</v>
      </c>
      <c r="AW238" s="13" t="s">
        <v>30</v>
      </c>
      <c r="AX238" s="13" t="s">
        <v>81</v>
      </c>
      <c r="AY238" s="243" t="s">
        <v>132</v>
      </c>
    </row>
    <row r="239" s="2" customFormat="1" ht="22.2" customHeight="1">
      <c r="A239" s="37"/>
      <c r="B239" s="38"/>
      <c r="C239" s="218" t="s">
        <v>430</v>
      </c>
      <c r="D239" s="218" t="s">
        <v>134</v>
      </c>
      <c r="E239" s="219" t="s">
        <v>500</v>
      </c>
      <c r="F239" s="220" t="s">
        <v>501</v>
      </c>
      <c r="G239" s="221" t="s">
        <v>277</v>
      </c>
      <c r="H239" s="222">
        <v>30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38</v>
      </c>
      <c r="O239" s="90"/>
      <c r="P239" s="228">
        <f>O239*H239</f>
        <v>0</v>
      </c>
      <c r="Q239" s="228">
        <v>0.00033960000000000001</v>
      </c>
      <c r="R239" s="228">
        <f>Q239*H239</f>
        <v>0.010188000000000001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138</v>
      </c>
      <c r="AT239" s="230" t="s">
        <v>134</v>
      </c>
      <c r="AU239" s="230" t="s">
        <v>83</v>
      </c>
      <c r="AY239" s="16" t="s">
        <v>132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81</v>
      </c>
      <c r="BK239" s="231">
        <f>ROUND(I239*H239,2)</f>
        <v>0</v>
      </c>
      <c r="BL239" s="16" t="s">
        <v>138</v>
      </c>
      <c r="BM239" s="230" t="s">
        <v>758</v>
      </c>
    </row>
    <row r="240" s="13" customFormat="1">
      <c r="A240" s="13"/>
      <c r="B240" s="232"/>
      <c r="C240" s="233"/>
      <c r="D240" s="234" t="s">
        <v>140</v>
      </c>
      <c r="E240" s="235" t="s">
        <v>1</v>
      </c>
      <c r="F240" s="236" t="s">
        <v>759</v>
      </c>
      <c r="G240" s="233"/>
      <c r="H240" s="237">
        <v>30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140</v>
      </c>
      <c r="AU240" s="243" t="s">
        <v>83</v>
      </c>
      <c r="AV240" s="13" t="s">
        <v>83</v>
      </c>
      <c r="AW240" s="13" t="s">
        <v>30</v>
      </c>
      <c r="AX240" s="13" t="s">
        <v>81</v>
      </c>
      <c r="AY240" s="243" t="s">
        <v>132</v>
      </c>
    </row>
    <row r="241" s="2" customFormat="1" ht="22.2" customHeight="1">
      <c r="A241" s="37"/>
      <c r="B241" s="38"/>
      <c r="C241" s="218" t="s">
        <v>434</v>
      </c>
      <c r="D241" s="218" t="s">
        <v>134</v>
      </c>
      <c r="E241" s="219" t="s">
        <v>505</v>
      </c>
      <c r="F241" s="220" t="s">
        <v>506</v>
      </c>
      <c r="G241" s="221" t="s">
        <v>277</v>
      </c>
      <c r="H241" s="222">
        <v>270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38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138</v>
      </c>
      <c r="AT241" s="230" t="s">
        <v>134</v>
      </c>
      <c r="AU241" s="230" t="s">
        <v>83</v>
      </c>
      <c r="AY241" s="16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81</v>
      </c>
      <c r="BK241" s="231">
        <f>ROUND(I241*H241,2)</f>
        <v>0</v>
      </c>
      <c r="BL241" s="16" t="s">
        <v>138</v>
      </c>
      <c r="BM241" s="230" t="s">
        <v>760</v>
      </c>
    </row>
    <row r="242" s="2" customFormat="1" ht="22.2" customHeight="1">
      <c r="A242" s="37"/>
      <c r="B242" s="38"/>
      <c r="C242" s="218" t="s">
        <v>438</v>
      </c>
      <c r="D242" s="218" t="s">
        <v>134</v>
      </c>
      <c r="E242" s="219" t="s">
        <v>509</v>
      </c>
      <c r="F242" s="220" t="s">
        <v>510</v>
      </c>
      <c r="G242" s="221" t="s">
        <v>137</v>
      </c>
      <c r="H242" s="222">
        <v>43.200000000000003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38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138</v>
      </c>
      <c r="AT242" s="230" t="s">
        <v>134</v>
      </c>
      <c r="AU242" s="230" t="s">
        <v>83</v>
      </c>
      <c r="AY242" s="16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81</v>
      </c>
      <c r="BK242" s="231">
        <f>ROUND(I242*H242,2)</f>
        <v>0</v>
      </c>
      <c r="BL242" s="16" t="s">
        <v>138</v>
      </c>
      <c r="BM242" s="230" t="s">
        <v>761</v>
      </c>
    </row>
    <row r="243" s="12" customFormat="1" ht="22.8" customHeight="1">
      <c r="A243" s="12"/>
      <c r="B243" s="202"/>
      <c r="C243" s="203"/>
      <c r="D243" s="204" t="s">
        <v>72</v>
      </c>
      <c r="E243" s="216" t="s">
        <v>512</v>
      </c>
      <c r="F243" s="216" t="s">
        <v>513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SUM(P244:P251)</f>
        <v>0</v>
      </c>
      <c r="Q243" s="210"/>
      <c r="R243" s="211">
        <f>SUM(R244:R251)</f>
        <v>0</v>
      </c>
      <c r="S243" s="210"/>
      <c r="T243" s="212">
        <f>SUM(T244:T251)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81</v>
      </c>
      <c r="AT243" s="214" t="s">
        <v>72</v>
      </c>
      <c r="AU243" s="214" t="s">
        <v>81</v>
      </c>
      <c r="AY243" s="213" t="s">
        <v>132</v>
      </c>
      <c r="BK243" s="215">
        <f>SUM(BK244:BK251)</f>
        <v>0</v>
      </c>
    </row>
    <row r="244" s="2" customFormat="1" ht="19.8" customHeight="1">
      <c r="A244" s="37"/>
      <c r="B244" s="38"/>
      <c r="C244" s="218" t="s">
        <v>442</v>
      </c>
      <c r="D244" s="218" t="s">
        <v>134</v>
      </c>
      <c r="E244" s="219" t="s">
        <v>515</v>
      </c>
      <c r="F244" s="220" t="s">
        <v>516</v>
      </c>
      <c r="G244" s="221" t="s">
        <v>212</v>
      </c>
      <c r="H244" s="222">
        <v>64.530000000000001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38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138</v>
      </c>
      <c r="AT244" s="230" t="s">
        <v>134</v>
      </c>
      <c r="AU244" s="230" t="s">
        <v>83</v>
      </c>
      <c r="AY244" s="16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81</v>
      </c>
      <c r="BK244" s="231">
        <f>ROUND(I244*H244,2)</f>
        <v>0</v>
      </c>
      <c r="BL244" s="16" t="s">
        <v>138</v>
      </c>
      <c r="BM244" s="230" t="s">
        <v>762</v>
      </c>
    </row>
    <row r="245" s="13" customFormat="1">
      <c r="A245" s="13"/>
      <c r="B245" s="232"/>
      <c r="C245" s="233"/>
      <c r="D245" s="234" t="s">
        <v>140</v>
      </c>
      <c r="E245" s="235" t="s">
        <v>1</v>
      </c>
      <c r="F245" s="236" t="s">
        <v>763</v>
      </c>
      <c r="G245" s="233"/>
      <c r="H245" s="237">
        <v>64.530000000000001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140</v>
      </c>
      <c r="AU245" s="243" t="s">
        <v>83</v>
      </c>
      <c r="AV245" s="13" t="s">
        <v>83</v>
      </c>
      <c r="AW245" s="13" t="s">
        <v>30</v>
      </c>
      <c r="AX245" s="13" t="s">
        <v>81</v>
      </c>
      <c r="AY245" s="243" t="s">
        <v>132</v>
      </c>
    </row>
    <row r="246" s="2" customFormat="1" ht="22.2" customHeight="1">
      <c r="A246" s="37"/>
      <c r="B246" s="38"/>
      <c r="C246" s="218" t="s">
        <v>446</v>
      </c>
      <c r="D246" s="218" t="s">
        <v>134</v>
      </c>
      <c r="E246" s="219" t="s">
        <v>520</v>
      </c>
      <c r="F246" s="220" t="s">
        <v>521</v>
      </c>
      <c r="G246" s="221" t="s">
        <v>212</v>
      </c>
      <c r="H246" s="222">
        <v>903.41999999999996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38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138</v>
      </c>
      <c r="AT246" s="230" t="s">
        <v>134</v>
      </c>
      <c r="AU246" s="230" t="s">
        <v>83</v>
      </c>
      <c r="AY246" s="16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81</v>
      </c>
      <c r="BK246" s="231">
        <f>ROUND(I246*H246,2)</f>
        <v>0</v>
      </c>
      <c r="BL246" s="16" t="s">
        <v>138</v>
      </c>
      <c r="BM246" s="230" t="s">
        <v>764</v>
      </c>
    </row>
    <row r="247" s="13" customFormat="1">
      <c r="A247" s="13"/>
      <c r="B247" s="232"/>
      <c r="C247" s="233"/>
      <c r="D247" s="234" t="s">
        <v>140</v>
      </c>
      <c r="E247" s="235" t="s">
        <v>1</v>
      </c>
      <c r="F247" s="236" t="s">
        <v>765</v>
      </c>
      <c r="G247" s="233"/>
      <c r="H247" s="237">
        <v>903.41999999999996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140</v>
      </c>
      <c r="AU247" s="243" t="s">
        <v>83</v>
      </c>
      <c r="AV247" s="13" t="s">
        <v>83</v>
      </c>
      <c r="AW247" s="13" t="s">
        <v>30</v>
      </c>
      <c r="AX247" s="13" t="s">
        <v>81</v>
      </c>
      <c r="AY247" s="243" t="s">
        <v>132</v>
      </c>
    </row>
    <row r="248" s="2" customFormat="1" ht="22.2" customHeight="1">
      <c r="A248" s="37"/>
      <c r="B248" s="38"/>
      <c r="C248" s="218" t="s">
        <v>450</v>
      </c>
      <c r="D248" s="218" t="s">
        <v>134</v>
      </c>
      <c r="E248" s="219" t="s">
        <v>525</v>
      </c>
      <c r="F248" s="220" t="s">
        <v>526</v>
      </c>
      <c r="G248" s="221" t="s">
        <v>212</v>
      </c>
      <c r="H248" s="222">
        <v>64.530000000000001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38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138</v>
      </c>
      <c r="AT248" s="230" t="s">
        <v>134</v>
      </c>
      <c r="AU248" s="230" t="s">
        <v>83</v>
      </c>
      <c r="AY248" s="16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81</v>
      </c>
      <c r="BK248" s="231">
        <f>ROUND(I248*H248,2)</f>
        <v>0</v>
      </c>
      <c r="BL248" s="16" t="s">
        <v>138</v>
      </c>
      <c r="BM248" s="230" t="s">
        <v>766</v>
      </c>
    </row>
    <row r="249" s="2" customFormat="1" ht="34.8" customHeight="1">
      <c r="A249" s="37"/>
      <c r="B249" s="38"/>
      <c r="C249" s="218" t="s">
        <v>454</v>
      </c>
      <c r="D249" s="218" t="s">
        <v>134</v>
      </c>
      <c r="E249" s="219" t="s">
        <v>529</v>
      </c>
      <c r="F249" s="220" t="s">
        <v>530</v>
      </c>
      <c r="G249" s="221" t="s">
        <v>212</v>
      </c>
      <c r="H249" s="222">
        <v>52.649999999999999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38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138</v>
      </c>
      <c r="AT249" s="230" t="s">
        <v>134</v>
      </c>
      <c r="AU249" s="230" t="s">
        <v>83</v>
      </c>
      <c r="AY249" s="16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81</v>
      </c>
      <c r="BK249" s="231">
        <f>ROUND(I249*H249,2)</f>
        <v>0</v>
      </c>
      <c r="BL249" s="16" t="s">
        <v>138</v>
      </c>
      <c r="BM249" s="230" t="s">
        <v>767</v>
      </c>
    </row>
    <row r="250" s="2" customFormat="1" ht="40.2" customHeight="1">
      <c r="A250" s="37"/>
      <c r="B250" s="38"/>
      <c r="C250" s="218" t="s">
        <v>458</v>
      </c>
      <c r="D250" s="218" t="s">
        <v>134</v>
      </c>
      <c r="E250" s="219" t="s">
        <v>533</v>
      </c>
      <c r="F250" s="220" t="s">
        <v>534</v>
      </c>
      <c r="G250" s="221" t="s">
        <v>212</v>
      </c>
      <c r="H250" s="222">
        <v>7.9199999999999999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38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138</v>
      </c>
      <c r="AT250" s="230" t="s">
        <v>134</v>
      </c>
      <c r="AU250" s="230" t="s">
        <v>83</v>
      </c>
      <c r="AY250" s="16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81</v>
      </c>
      <c r="BK250" s="231">
        <f>ROUND(I250*H250,2)</f>
        <v>0</v>
      </c>
      <c r="BL250" s="16" t="s">
        <v>138</v>
      </c>
      <c r="BM250" s="230" t="s">
        <v>768</v>
      </c>
    </row>
    <row r="251" s="2" customFormat="1" ht="40.2" customHeight="1">
      <c r="A251" s="37"/>
      <c r="B251" s="38"/>
      <c r="C251" s="218" t="s">
        <v>462</v>
      </c>
      <c r="D251" s="218" t="s">
        <v>134</v>
      </c>
      <c r="E251" s="219" t="s">
        <v>537</v>
      </c>
      <c r="F251" s="220" t="s">
        <v>538</v>
      </c>
      <c r="G251" s="221" t="s">
        <v>212</v>
      </c>
      <c r="H251" s="222">
        <v>3.96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38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138</v>
      </c>
      <c r="AT251" s="230" t="s">
        <v>134</v>
      </c>
      <c r="AU251" s="230" t="s">
        <v>83</v>
      </c>
      <c r="AY251" s="16" t="s">
        <v>132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81</v>
      </c>
      <c r="BK251" s="231">
        <f>ROUND(I251*H251,2)</f>
        <v>0</v>
      </c>
      <c r="BL251" s="16" t="s">
        <v>138</v>
      </c>
      <c r="BM251" s="230" t="s">
        <v>769</v>
      </c>
    </row>
    <row r="252" s="12" customFormat="1" ht="22.8" customHeight="1">
      <c r="A252" s="12"/>
      <c r="B252" s="202"/>
      <c r="C252" s="203"/>
      <c r="D252" s="204" t="s">
        <v>72</v>
      </c>
      <c r="E252" s="216" t="s">
        <v>540</v>
      </c>
      <c r="F252" s="216" t="s">
        <v>541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P253</f>
        <v>0</v>
      </c>
      <c r="Q252" s="210"/>
      <c r="R252" s="211">
        <f>R253</f>
        <v>0</v>
      </c>
      <c r="S252" s="210"/>
      <c r="T252" s="212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81</v>
      </c>
      <c r="AT252" s="214" t="s">
        <v>72</v>
      </c>
      <c r="AU252" s="214" t="s">
        <v>81</v>
      </c>
      <c r="AY252" s="213" t="s">
        <v>132</v>
      </c>
      <c r="BK252" s="215">
        <f>BK253</f>
        <v>0</v>
      </c>
    </row>
    <row r="253" s="2" customFormat="1" ht="22.2" customHeight="1">
      <c r="A253" s="37"/>
      <c r="B253" s="38"/>
      <c r="C253" s="218" t="s">
        <v>466</v>
      </c>
      <c r="D253" s="218" t="s">
        <v>134</v>
      </c>
      <c r="E253" s="219" t="s">
        <v>543</v>
      </c>
      <c r="F253" s="220" t="s">
        <v>544</v>
      </c>
      <c r="G253" s="221" t="s">
        <v>212</v>
      </c>
      <c r="H253" s="222">
        <v>1285.559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38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138</v>
      </c>
      <c r="AT253" s="230" t="s">
        <v>134</v>
      </c>
      <c r="AU253" s="230" t="s">
        <v>83</v>
      </c>
      <c r="AY253" s="16" t="s">
        <v>132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81</v>
      </c>
      <c r="BK253" s="231">
        <f>ROUND(I253*H253,2)</f>
        <v>0</v>
      </c>
      <c r="BL253" s="16" t="s">
        <v>138</v>
      </c>
      <c r="BM253" s="230" t="s">
        <v>770</v>
      </c>
    </row>
    <row r="254" s="12" customFormat="1" ht="25.92" customHeight="1">
      <c r="A254" s="12"/>
      <c r="B254" s="202"/>
      <c r="C254" s="203"/>
      <c r="D254" s="204" t="s">
        <v>72</v>
      </c>
      <c r="E254" s="205" t="s">
        <v>546</v>
      </c>
      <c r="F254" s="205" t="s">
        <v>547</v>
      </c>
      <c r="G254" s="203"/>
      <c r="H254" s="203"/>
      <c r="I254" s="206"/>
      <c r="J254" s="207">
        <f>BK254</f>
        <v>0</v>
      </c>
      <c r="K254" s="203"/>
      <c r="L254" s="208"/>
      <c r="M254" s="209"/>
      <c r="N254" s="210"/>
      <c r="O254" s="210"/>
      <c r="P254" s="211">
        <f>P255</f>
        <v>0</v>
      </c>
      <c r="Q254" s="210"/>
      <c r="R254" s="211">
        <f>R255</f>
        <v>0.016500000000000001</v>
      </c>
      <c r="S254" s="210"/>
      <c r="T254" s="212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83</v>
      </c>
      <c r="AT254" s="214" t="s">
        <v>72</v>
      </c>
      <c r="AU254" s="214" t="s">
        <v>73</v>
      </c>
      <c r="AY254" s="213" t="s">
        <v>132</v>
      </c>
      <c r="BK254" s="215">
        <f>BK255</f>
        <v>0</v>
      </c>
    </row>
    <row r="255" s="12" customFormat="1" ht="22.8" customHeight="1">
      <c r="A255" s="12"/>
      <c r="B255" s="202"/>
      <c r="C255" s="203"/>
      <c r="D255" s="204" t="s">
        <v>72</v>
      </c>
      <c r="E255" s="216" t="s">
        <v>548</v>
      </c>
      <c r="F255" s="216" t="s">
        <v>549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P256</f>
        <v>0</v>
      </c>
      <c r="Q255" s="210"/>
      <c r="R255" s="211">
        <f>R256</f>
        <v>0.016500000000000001</v>
      </c>
      <c r="S255" s="210"/>
      <c r="T255" s="212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83</v>
      </c>
      <c r="AT255" s="214" t="s">
        <v>72</v>
      </c>
      <c r="AU255" s="214" t="s">
        <v>81</v>
      </c>
      <c r="AY255" s="213" t="s">
        <v>132</v>
      </c>
      <c r="BK255" s="215">
        <f>BK256</f>
        <v>0</v>
      </c>
    </row>
    <row r="256" s="2" customFormat="1" ht="22.2" customHeight="1">
      <c r="A256" s="37"/>
      <c r="B256" s="38"/>
      <c r="C256" s="218" t="s">
        <v>471</v>
      </c>
      <c r="D256" s="218" t="s">
        <v>134</v>
      </c>
      <c r="E256" s="219" t="s">
        <v>551</v>
      </c>
      <c r="F256" s="220" t="s">
        <v>552</v>
      </c>
      <c r="G256" s="221" t="s">
        <v>270</v>
      </c>
      <c r="H256" s="222">
        <v>11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38</v>
      </c>
      <c r="O256" s="90"/>
      <c r="P256" s="228">
        <f>O256*H256</f>
        <v>0</v>
      </c>
      <c r="Q256" s="228">
        <v>0.0015</v>
      </c>
      <c r="R256" s="228">
        <f>Q256*H256</f>
        <v>0.016500000000000001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215</v>
      </c>
      <c r="AT256" s="230" t="s">
        <v>134</v>
      </c>
      <c r="AU256" s="230" t="s">
        <v>83</v>
      </c>
      <c r="AY256" s="16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81</v>
      </c>
      <c r="BK256" s="231">
        <f>ROUND(I256*H256,2)</f>
        <v>0</v>
      </c>
      <c r="BL256" s="16" t="s">
        <v>215</v>
      </c>
      <c r="BM256" s="230" t="s">
        <v>771</v>
      </c>
    </row>
    <row r="257" s="12" customFormat="1" ht="25.92" customHeight="1">
      <c r="A257" s="12"/>
      <c r="B257" s="202"/>
      <c r="C257" s="203"/>
      <c r="D257" s="204" t="s">
        <v>72</v>
      </c>
      <c r="E257" s="205" t="s">
        <v>227</v>
      </c>
      <c r="F257" s="205" t="s">
        <v>554</v>
      </c>
      <c r="G257" s="203"/>
      <c r="H257" s="203"/>
      <c r="I257" s="206"/>
      <c r="J257" s="207">
        <f>BK257</f>
        <v>0</v>
      </c>
      <c r="K257" s="203"/>
      <c r="L257" s="208"/>
      <c r="M257" s="209"/>
      <c r="N257" s="210"/>
      <c r="O257" s="210"/>
      <c r="P257" s="211">
        <f>P258</f>
        <v>0</v>
      </c>
      <c r="Q257" s="210"/>
      <c r="R257" s="211">
        <f>R258</f>
        <v>0</v>
      </c>
      <c r="S257" s="210"/>
      <c r="T257" s="212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149</v>
      </c>
      <c r="AT257" s="214" t="s">
        <v>72</v>
      </c>
      <c r="AU257" s="214" t="s">
        <v>73</v>
      </c>
      <c r="AY257" s="213" t="s">
        <v>132</v>
      </c>
      <c r="BK257" s="215">
        <f>BK258</f>
        <v>0</v>
      </c>
    </row>
    <row r="258" s="12" customFormat="1" ht="22.8" customHeight="1">
      <c r="A258" s="12"/>
      <c r="B258" s="202"/>
      <c r="C258" s="203"/>
      <c r="D258" s="204" t="s">
        <v>72</v>
      </c>
      <c r="E258" s="216" t="s">
        <v>555</v>
      </c>
      <c r="F258" s="216" t="s">
        <v>556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SUM(P259:P260)</f>
        <v>0</v>
      </c>
      <c r="Q258" s="210"/>
      <c r="R258" s="211">
        <f>SUM(R259:R260)</f>
        <v>0</v>
      </c>
      <c r="S258" s="210"/>
      <c r="T258" s="212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149</v>
      </c>
      <c r="AT258" s="214" t="s">
        <v>72</v>
      </c>
      <c r="AU258" s="214" t="s">
        <v>81</v>
      </c>
      <c r="AY258" s="213" t="s">
        <v>132</v>
      </c>
      <c r="BK258" s="215">
        <f>SUM(BK259:BK260)</f>
        <v>0</v>
      </c>
    </row>
    <row r="259" s="2" customFormat="1" ht="19.8" customHeight="1">
      <c r="A259" s="37"/>
      <c r="B259" s="38"/>
      <c r="C259" s="218" t="s">
        <v>476</v>
      </c>
      <c r="D259" s="218" t="s">
        <v>134</v>
      </c>
      <c r="E259" s="219" t="s">
        <v>558</v>
      </c>
      <c r="F259" s="220" t="s">
        <v>559</v>
      </c>
      <c r="G259" s="221" t="s">
        <v>560</v>
      </c>
      <c r="H259" s="222">
        <v>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38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442</v>
      </c>
      <c r="AT259" s="230" t="s">
        <v>134</v>
      </c>
      <c r="AU259" s="230" t="s">
        <v>83</v>
      </c>
      <c r="AY259" s="16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81</v>
      </c>
      <c r="BK259" s="231">
        <f>ROUND(I259*H259,2)</f>
        <v>0</v>
      </c>
      <c r="BL259" s="16" t="s">
        <v>442</v>
      </c>
      <c r="BM259" s="230" t="s">
        <v>772</v>
      </c>
    </row>
    <row r="260" s="2" customFormat="1" ht="19.8" customHeight="1">
      <c r="A260" s="37"/>
      <c r="B260" s="38"/>
      <c r="C260" s="218" t="s">
        <v>481</v>
      </c>
      <c r="D260" s="218" t="s">
        <v>134</v>
      </c>
      <c r="E260" s="219" t="s">
        <v>563</v>
      </c>
      <c r="F260" s="220" t="s">
        <v>564</v>
      </c>
      <c r="G260" s="221" t="s">
        <v>277</v>
      </c>
      <c r="H260" s="222">
        <v>238</v>
      </c>
      <c r="I260" s="223"/>
      <c r="J260" s="224">
        <f>ROUND(I260*H260,2)</f>
        <v>0</v>
      </c>
      <c r="K260" s="225"/>
      <c r="L260" s="43"/>
      <c r="M260" s="269" t="s">
        <v>1</v>
      </c>
      <c r="N260" s="270" t="s">
        <v>38</v>
      </c>
      <c r="O260" s="271"/>
      <c r="P260" s="272">
        <f>O260*H260</f>
        <v>0</v>
      </c>
      <c r="Q260" s="272">
        <v>0</v>
      </c>
      <c r="R260" s="272">
        <f>Q260*H260</f>
        <v>0</v>
      </c>
      <c r="S260" s="272">
        <v>0</v>
      </c>
      <c r="T260" s="27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442</v>
      </c>
      <c r="AT260" s="230" t="s">
        <v>134</v>
      </c>
      <c r="AU260" s="230" t="s">
        <v>83</v>
      </c>
      <c r="AY260" s="16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81</v>
      </c>
      <c r="BK260" s="231">
        <f>ROUND(I260*H260,2)</f>
        <v>0</v>
      </c>
      <c r="BL260" s="16" t="s">
        <v>442</v>
      </c>
      <c r="BM260" s="230" t="s">
        <v>773</v>
      </c>
    </row>
    <row r="261" s="2" customFormat="1" ht="6.96" customHeight="1">
      <c r="A261" s="37"/>
      <c r="B261" s="65"/>
      <c r="C261" s="66"/>
      <c r="D261" s="66"/>
      <c r="E261" s="66"/>
      <c r="F261" s="66"/>
      <c r="G261" s="66"/>
      <c r="H261" s="66"/>
      <c r="I261" s="66"/>
      <c r="J261" s="66"/>
      <c r="K261" s="66"/>
      <c r="L261" s="43"/>
      <c r="M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</row>
  </sheetData>
  <sheetProtection sheet="1" autoFilter="0" formatColumns="0" formatRows="0" objects="1" scenarios="1" spinCount="100000" saltValue="kZXQxLVhKfPaCXVBxamuwPQ+/EYgBqGsAqBJKl5a2KVNGzqaN2F+RB+CtfNMFEz3cCm3mfPhVODnX2JfYN5aVQ==" hashValue="Rix4XPb/vXQI/7mxKLnJGsGw+XwwX7Q3rEmn9PXduIj8zPsmdb0j4W99p2agrPxVhvHz2j/pV7GAbRSI9TBUKw==" algorithmName="SHA-512" password="CC35"/>
  <autoFilter ref="C128:K26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774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ROUND((SUM(BE120:BE153)),  2)</f>
        <v>0</v>
      </c>
      <c r="G33" s="37"/>
      <c r="H33" s="37"/>
      <c r="I33" s="154">
        <v>0.20999999999999999</v>
      </c>
      <c r="J33" s="153">
        <f>ROUND(((SUM(BE120:BE153))*I33),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ROUND((SUM(BF120:BF153)),  2)</f>
        <v>0</v>
      </c>
      <c r="G34" s="37"/>
      <c r="H34" s="37"/>
      <c r="I34" s="154">
        <v>0.14999999999999999</v>
      </c>
      <c r="J34" s="153">
        <f>ROUND(((SUM(BF120:BF153))*I34),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ROUND((SUM(BG120:BG153)),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ROUND((SUM(BH120:BH153)),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ROUND((SUM(BI120:BI153)),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73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EL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775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776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777</v>
      </c>
      <c r="E99" s="187"/>
      <c r="F99" s="187"/>
      <c r="G99" s="187"/>
      <c r="H99" s="187"/>
      <c r="I99" s="187"/>
      <c r="J99" s="188">
        <f>J126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778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4.4" customHeight="1">
      <c r="A110" s="37"/>
      <c r="B110" s="38"/>
      <c r="C110" s="39"/>
      <c r="D110" s="39"/>
      <c r="E110" s="173" t="str">
        <f>E7</f>
        <v>Střední škola zemědělská a veterinární Lanškroun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6" customHeight="1">
      <c r="A112" s="37"/>
      <c r="B112" s="38"/>
      <c r="C112" s="39"/>
      <c r="D112" s="39"/>
      <c r="E112" s="75" t="str">
        <f>E9</f>
        <v>EL - Elektroinstalace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5. 4. 2022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6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6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118</v>
      </c>
      <c r="D119" s="193" t="s">
        <v>58</v>
      </c>
      <c r="E119" s="193" t="s">
        <v>54</v>
      </c>
      <c r="F119" s="193" t="s">
        <v>55</v>
      </c>
      <c r="G119" s="193" t="s">
        <v>119</v>
      </c>
      <c r="H119" s="193" t="s">
        <v>120</v>
      </c>
      <c r="I119" s="193" t="s">
        <v>121</v>
      </c>
      <c r="J119" s="194" t="s">
        <v>100</v>
      </c>
      <c r="K119" s="195" t="s">
        <v>122</v>
      </c>
      <c r="L119" s="196"/>
      <c r="M119" s="99" t="s">
        <v>1</v>
      </c>
      <c r="N119" s="100" t="s">
        <v>37</v>
      </c>
      <c r="O119" s="100" t="s">
        <v>123</v>
      </c>
      <c r="P119" s="100" t="s">
        <v>124</v>
      </c>
      <c r="Q119" s="100" t="s">
        <v>125</v>
      </c>
      <c r="R119" s="100" t="s">
        <v>126</v>
      </c>
      <c r="S119" s="100" t="s">
        <v>127</v>
      </c>
      <c r="T119" s="101" t="s">
        <v>128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129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102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130</v>
      </c>
      <c r="F121" s="205" t="s">
        <v>130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P122+P126+P134</f>
        <v>0</v>
      </c>
      <c r="Q121" s="210"/>
      <c r="R121" s="211">
        <f>R122+R126+R134</f>
        <v>0</v>
      </c>
      <c r="S121" s="210"/>
      <c r="T121" s="212">
        <f>T122+T126+T134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73</v>
      </c>
      <c r="AY121" s="213" t="s">
        <v>132</v>
      </c>
      <c r="BK121" s="215">
        <f>BK122+BK126+BK134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779</v>
      </c>
      <c r="F122" s="216" t="s">
        <v>780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SUM(P123:P125)</f>
        <v>0</v>
      </c>
      <c r="Q122" s="210"/>
      <c r="R122" s="211">
        <f>SUM(R123:R125)</f>
        <v>0</v>
      </c>
      <c r="S122" s="210"/>
      <c r="T122" s="212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81</v>
      </c>
      <c r="AY122" s="213" t="s">
        <v>132</v>
      </c>
      <c r="BK122" s="215">
        <f>SUM(BK123:BK125)</f>
        <v>0</v>
      </c>
    </row>
    <row r="123" s="2" customFormat="1" ht="14.4" customHeight="1">
      <c r="A123" s="37"/>
      <c r="B123" s="38"/>
      <c r="C123" s="255" t="s">
        <v>81</v>
      </c>
      <c r="D123" s="255" t="s">
        <v>227</v>
      </c>
      <c r="E123" s="256" t="s">
        <v>781</v>
      </c>
      <c r="F123" s="257" t="s">
        <v>782</v>
      </c>
      <c r="G123" s="258" t="s">
        <v>469</v>
      </c>
      <c r="H123" s="259">
        <v>1</v>
      </c>
      <c r="I123" s="260"/>
      <c r="J123" s="261">
        <f>ROUND(I123*H123,2)</f>
        <v>0</v>
      </c>
      <c r="K123" s="262"/>
      <c r="L123" s="263"/>
      <c r="M123" s="264" t="s">
        <v>1</v>
      </c>
      <c r="N123" s="265" t="s">
        <v>38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174</v>
      </c>
      <c r="AT123" s="230" t="s">
        <v>227</v>
      </c>
      <c r="AU123" s="230" t="s">
        <v>83</v>
      </c>
      <c r="AY123" s="16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81</v>
      </c>
      <c r="BK123" s="231">
        <f>ROUND(I123*H123,2)</f>
        <v>0</v>
      </c>
      <c r="BL123" s="16" t="s">
        <v>138</v>
      </c>
      <c r="BM123" s="230" t="s">
        <v>783</v>
      </c>
    </row>
    <row r="124" s="2" customFormat="1" ht="14.4" customHeight="1">
      <c r="A124" s="37"/>
      <c r="B124" s="38"/>
      <c r="C124" s="255" t="s">
        <v>83</v>
      </c>
      <c r="D124" s="255" t="s">
        <v>227</v>
      </c>
      <c r="E124" s="256" t="s">
        <v>784</v>
      </c>
      <c r="F124" s="257" t="s">
        <v>785</v>
      </c>
      <c r="G124" s="258" t="s">
        <v>469</v>
      </c>
      <c r="H124" s="259">
        <v>1</v>
      </c>
      <c r="I124" s="260"/>
      <c r="J124" s="261">
        <f>ROUND(I124*H124,2)</f>
        <v>0</v>
      </c>
      <c r="K124" s="262"/>
      <c r="L124" s="263"/>
      <c r="M124" s="264" t="s">
        <v>1</v>
      </c>
      <c r="N124" s="265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174</v>
      </c>
      <c r="AT124" s="230" t="s">
        <v>227</v>
      </c>
      <c r="AU124" s="230" t="s">
        <v>83</v>
      </c>
      <c r="AY124" s="16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81</v>
      </c>
      <c r="BK124" s="231">
        <f>ROUND(I124*H124,2)</f>
        <v>0</v>
      </c>
      <c r="BL124" s="16" t="s">
        <v>138</v>
      </c>
      <c r="BM124" s="230" t="s">
        <v>786</v>
      </c>
    </row>
    <row r="125" s="2" customFormat="1" ht="14.4" customHeight="1">
      <c r="A125" s="37"/>
      <c r="B125" s="38"/>
      <c r="C125" s="255" t="s">
        <v>149</v>
      </c>
      <c r="D125" s="255" t="s">
        <v>227</v>
      </c>
      <c r="E125" s="256" t="s">
        <v>787</v>
      </c>
      <c r="F125" s="257" t="s">
        <v>788</v>
      </c>
      <c r="G125" s="258" t="s">
        <v>469</v>
      </c>
      <c r="H125" s="259">
        <v>1</v>
      </c>
      <c r="I125" s="260"/>
      <c r="J125" s="261">
        <f>ROUND(I125*H125,2)</f>
        <v>0</v>
      </c>
      <c r="K125" s="262"/>
      <c r="L125" s="263"/>
      <c r="M125" s="264" t="s">
        <v>1</v>
      </c>
      <c r="N125" s="265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174</v>
      </c>
      <c r="AT125" s="230" t="s">
        <v>227</v>
      </c>
      <c r="AU125" s="230" t="s">
        <v>83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81</v>
      </c>
      <c r="BK125" s="231">
        <f>ROUND(I125*H125,2)</f>
        <v>0</v>
      </c>
      <c r="BL125" s="16" t="s">
        <v>138</v>
      </c>
      <c r="BM125" s="230" t="s">
        <v>789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790</v>
      </c>
      <c r="F126" s="216" t="s">
        <v>791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132</v>
      </c>
      <c r="BK126" s="215">
        <f>SUM(BK127:BK133)</f>
        <v>0</v>
      </c>
    </row>
    <row r="127" s="2" customFormat="1" ht="34.8" customHeight="1">
      <c r="A127" s="37"/>
      <c r="B127" s="38"/>
      <c r="C127" s="218" t="s">
        <v>138</v>
      </c>
      <c r="D127" s="218" t="s">
        <v>134</v>
      </c>
      <c r="E127" s="219" t="s">
        <v>792</v>
      </c>
      <c r="F127" s="220" t="s">
        <v>793</v>
      </c>
      <c r="G127" s="221" t="s">
        <v>794</v>
      </c>
      <c r="H127" s="222">
        <v>9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138</v>
      </c>
      <c r="AT127" s="230" t="s">
        <v>134</v>
      </c>
      <c r="AU127" s="230" t="s">
        <v>83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138</v>
      </c>
      <c r="BM127" s="230" t="s">
        <v>795</v>
      </c>
    </row>
    <row r="128" s="2" customFormat="1" ht="22.2" customHeight="1">
      <c r="A128" s="37"/>
      <c r="B128" s="38"/>
      <c r="C128" s="218" t="s">
        <v>157</v>
      </c>
      <c r="D128" s="218" t="s">
        <v>134</v>
      </c>
      <c r="E128" s="219" t="s">
        <v>796</v>
      </c>
      <c r="F128" s="220" t="s">
        <v>797</v>
      </c>
      <c r="G128" s="221" t="s">
        <v>798</v>
      </c>
      <c r="H128" s="222">
        <v>6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138</v>
      </c>
      <c r="AT128" s="230" t="s">
        <v>134</v>
      </c>
      <c r="AU128" s="230" t="s">
        <v>83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138</v>
      </c>
      <c r="BM128" s="230" t="s">
        <v>799</v>
      </c>
    </row>
    <row r="129" s="2" customFormat="1" ht="22.2" customHeight="1">
      <c r="A129" s="37"/>
      <c r="B129" s="38"/>
      <c r="C129" s="218" t="s">
        <v>163</v>
      </c>
      <c r="D129" s="218" t="s">
        <v>134</v>
      </c>
      <c r="E129" s="219" t="s">
        <v>800</v>
      </c>
      <c r="F129" s="220" t="s">
        <v>801</v>
      </c>
      <c r="G129" s="221" t="s">
        <v>802</v>
      </c>
      <c r="H129" s="222">
        <v>24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138</v>
      </c>
      <c r="AT129" s="230" t="s">
        <v>134</v>
      </c>
      <c r="AU129" s="230" t="s">
        <v>83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138</v>
      </c>
      <c r="BM129" s="230" t="s">
        <v>803</v>
      </c>
    </row>
    <row r="130" s="2" customFormat="1" ht="30" customHeight="1">
      <c r="A130" s="37"/>
      <c r="B130" s="38"/>
      <c r="C130" s="218" t="s">
        <v>169</v>
      </c>
      <c r="D130" s="218" t="s">
        <v>134</v>
      </c>
      <c r="E130" s="219" t="s">
        <v>804</v>
      </c>
      <c r="F130" s="220" t="s">
        <v>805</v>
      </c>
      <c r="G130" s="221" t="s">
        <v>806</v>
      </c>
      <c r="H130" s="222">
        <v>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138</v>
      </c>
      <c r="AT130" s="230" t="s">
        <v>134</v>
      </c>
      <c r="AU130" s="230" t="s">
        <v>83</v>
      </c>
      <c r="AY130" s="16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138</v>
      </c>
      <c r="BM130" s="230" t="s">
        <v>807</v>
      </c>
    </row>
    <row r="131" s="2" customFormat="1" ht="22.2" customHeight="1">
      <c r="A131" s="37"/>
      <c r="B131" s="38"/>
      <c r="C131" s="218" t="s">
        <v>174</v>
      </c>
      <c r="D131" s="218" t="s">
        <v>134</v>
      </c>
      <c r="E131" s="219" t="s">
        <v>808</v>
      </c>
      <c r="F131" s="220" t="s">
        <v>809</v>
      </c>
      <c r="G131" s="221" t="s">
        <v>806</v>
      </c>
      <c r="H131" s="222">
        <v>7.5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138</v>
      </c>
      <c r="AT131" s="230" t="s">
        <v>134</v>
      </c>
      <c r="AU131" s="230" t="s">
        <v>83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138</v>
      </c>
      <c r="BM131" s="230" t="s">
        <v>810</v>
      </c>
    </row>
    <row r="132" s="2" customFormat="1" ht="22.2" customHeight="1">
      <c r="A132" s="37"/>
      <c r="B132" s="38"/>
      <c r="C132" s="218" t="s">
        <v>180</v>
      </c>
      <c r="D132" s="218" t="s">
        <v>134</v>
      </c>
      <c r="E132" s="219" t="s">
        <v>811</v>
      </c>
      <c r="F132" s="220" t="s">
        <v>812</v>
      </c>
      <c r="G132" s="221" t="s">
        <v>813</v>
      </c>
      <c r="H132" s="222">
        <v>3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138</v>
      </c>
      <c r="AT132" s="230" t="s">
        <v>134</v>
      </c>
      <c r="AU132" s="230" t="s">
        <v>83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138</v>
      </c>
      <c r="BM132" s="230" t="s">
        <v>814</v>
      </c>
    </row>
    <row r="133" s="2" customFormat="1" ht="22.2" customHeight="1">
      <c r="A133" s="37"/>
      <c r="B133" s="38"/>
      <c r="C133" s="218" t="s">
        <v>187</v>
      </c>
      <c r="D133" s="218" t="s">
        <v>134</v>
      </c>
      <c r="E133" s="219" t="s">
        <v>815</v>
      </c>
      <c r="F133" s="220" t="s">
        <v>816</v>
      </c>
      <c r="G133" s="221" t="s">
        <v>806</v>
      </c>
      <c r="H133" s="222">
        <v>60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138</v>
      </c>
      <c r="AT133" s="230" t="s">
        <v>134</v>
      </c>
      <c r="AU133" s="230" t="s">
        <v>83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138</v>
      </c>
      <c r="BM133" s="230" t="s">
        <v>817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818</v>
      </c>
      <c r="F134" s="216" t="s">
        <v>819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SUM(P135:P153)</f>
        <v>0</v>
      </c>
      <c r="Q134" s="210"/>
      <c r="R134" s="211">
        <f>SUM(R135:R153)</f>
        <v>0</v>
      </c>
      <c r="S134" s="210"/>
      <c r="T134" s="212">
        <f>SUM(T135:T153)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132</v>
      </c>
      <c r="BK134" s="215">
        <f>SUM(BK135:BK153)</f>
        <v>0</v>
      </c>
    </row>
    <row r="135" s="2" customFormat="1" ht="22.2" customHeight="1">
      <c r="A135" s="37"/>
      <c r="B135" s="38"/>
      <c r="C135" s="218" t="s">
        <v>192</v>
      </c>
      <c r="D135" s="218" t="s">
        <v>134</v>
      </c>
      <c r="E135" s="219" t="s">
        <v>820</v>
      </c>
      <c r="F135" s="220" t="s">
        <v>821</v>
      </c>
      <c r="G135" s="221" t="s">
        <v>806</v>
      </c>
      <c r="H135" s="222">
        <v>12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138</v>
      </c>
      <c r="AT135" s="230" t="s">
        <v>134</v>
      </c>
      <c r="AU135" s="230" t="s">
        <v>83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138</v>
      </c>
      <c r="BM135" s="230" t="s">
        <v>822</v>
      </c>
    </row>
    <row r="136" s="2" customFormat="1" ht="30" customHeight="1">
      <c r="A136" s="37"/>
      <c r="B136" s="38"/>
      <c r="C136" s="218" t="s">
        <v>196</v>
      </c>
      <c r="D136" s="218" t="s">
        <v>134</v>
      </c>
      <c r="E136" s="219" t="s">
        <v>823</v>
      </c>
      <c r="F136" s="220" t="s">
        <v>824</v>
      </c>
      <c r="G136" s="221" t="s">
        <v>806</v>
      </c>
      <c r="H136" s="222">
        <v>4.5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138</v>
      </c>
      <c r="AT136" s="230" t="s">
        <v>134</v>
      </c>
      <c r="AU136" s="230" t="s">
        <v>83</v>
      </c>
      <c r="AY136" s="16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138</v>
      </c>
      <c r="BM136" s="230" t="s">
        <v>825</v>
      </c>
    </row>
    <row r="137" s="2" customFormat="1" ht="30" customHeight="1">
      <c r="A137" s="37"/>
      <c r="B137" s="38"/>
      <c r="C137" s="218" t="s">
        <v>201</v>
      </c>
      <c r="D137" s="218" t="s">
        <v>134</v>
      </c>
      <c r="E137" s="219" t="s">
        <v>826</v>
      </c>
      <c r="F137" s="220" t="s">
        <v>827</v>
      </c>
      <c r="G137" s="221" t="s">
        <v>806</v>
      </c>
      <c r="H137" s="222">
        <v>4.5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138</v>
      </c>
      <c r="AT137" s="230" t="s">
        <v>134</v>
      </c>
      <c r="AU137" s="230" t="s">
        <v>83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138</v>
      </c>
      <c r="BM137" s="230" t="s">
        <v>828</v>
      </c>
    </row>
    <row r="138" s="2" customFormat="1" ht="30" customHeight="1">
      <c r="A138" s="37"/>
      <c r="B138" s="38"/>
      <c r="C138" s="218" t="s">
        <v>206</v>
      </c>
      <c r="D138" s="218" t="s">
        <v>134</v>
      </c>
      <c r="E138" s="219" t="s">
        <v>829</v>
      </c>
      <c r="F138" s="220" t="s">
        <v>830</v>
      </c>
      <c r="G138" s="221" t="s">
        <v>806</v>
      </c>
      <c r="H138" s="222">
        <v>4.5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138</v>
      </c>
      <c r="AT138" s="230" t="s">
        <v>134</v>
      </c>
      <c r="AU138" s="230" t="s">
        <v>83</v>
      </c>
      <c r="AY138" s="16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138</v>
      </c>
      <c r="BM138" s="230" t="s">
        <v>831</v>
      </c>
    </row>
    <row r="139" s="2" customFormat="1" ht="30" customHeight="1">
      <c r="A139" s="37"/>
      <c r="B139" s="38"/>
      <c r="C139" s="218" t="s">
        <v>8</v>
      </c>
      <c r="D139" s="218" t="s">
        <v>134</v>
      </c>
      <c r="E139" s="219" t="s">
        <v>832</v>
      </c>
      <c r="F139" s="220" t="s">
        <v>833</v>
      </c>
      <c r="G139" s="221" t="s">
        <v>469</v>
      </c>
      <c r="H139" s="222">
        <v>3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138</v>
      </c>
      <c r="AT139" s="230" t="s">
        <v>134</v>
      </c>
      <c r="AU139" s="230" t="s">
        <v>83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138</v>
      </c>
      <c r="BM139" s="230" t="s">
        <v>834</v>
      </c>
    </row>
    <row r="140" s="2" customFormat="1" ht="19.8" customHeight="1">
      <c r="A140" s="37"/>
      <c r="B140" s="38"/>
      <c r="C140" s="218" t="s">
        <v>215</v>
      </c>
      <c r="D140" s="218" t="s">
        <v>134</v>
      </c>
      <c r="E140" s="219" t="s">
        <v>835</v>
      </c>
      <c r="F140" s="220" t="s">
        <v>836</v>
      </c>
      <c r="G140" s="221" t="s">
        <v>469</v>
      </c>
      <c r="H140" s="222">
        <v>50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138</v>
      </c>
      <c r="AT140" s="230" t="s">
        <v>134</v>
      </c>
      <c r="AU140" s="230" t="s">
        <v>83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138</v>
      </c>
      <c r="BM140" s="230" t="s">
        <v>837</v>
      </c>
    </row>
    <row r="141" s="2" customFormat="1" ht="22.2" customHeight="1">
      <c r="A141" s="37"/>
      <c r="B141" s="38"/>
      <c r="C141" s="218" t="s">
        <v>220</v>
      </c>
      <c r="D141" s="218" t="s">
        <v>134</v>
      </c>
      <c r="E141" s="219" t="s">
        <v>838</v>
      </c>
      <c r="F141" s="220" t="s">
        <v>839</v>
      </c>
      <c r="G141" s="221" t="s">
        <v>469</v>
      </c>
      <c r="H141" s="222">
        <v>15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138</v>
      </c>
      <c r="AT141" s="230" t="s">
        <v>134</v>
      </c>
      <c r="AU141" s="230" t="s">
        <v>83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138</v>
      </c>
      <c r="BM141" s="230" t="s">
        <v>840</v>
      </c>
    </row>
    <row r="142" s="2" customFormat="1" ht="30" customHeight="1">
      <c r="A142" s="37"/>
      <c r="B142" s="38"/>
      <c r="C142" s="218" t="s">
        <v>226</v>
      </c>
      <c r="D142" s="218" t="s">
        <v>134</v>
      </c>
      <c r="E142" s="219" t="s">
        <v>841</v>
      </c>
      <c r="F142" s="220" t="s">
        <v>842</v>
      </c>
      <c r="G142" s="221" t="s">
        <v>806</v>
      </c>
      <c r="H142" s="222">
        <v>12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138</v>
      </c>
      <c r="AT142" s="230" t="s">
        <v>134</v>
      </c>
      <c r="AU142" s="230" t="s">
        <v>83</v>
      </c>
      <c r="AY142" s="16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138</v>
      </c>
      <c r="BM142" s="230" t="s">
        <v>843</v>
      </c>
    </row>
    <row r="143" s="2" customFormat="1" ht="30" customHeight="1">
      <c r="A143" s="37"/>
      <c r="B143" s="38"/>
      <c r="C143" s="218" t="s">
        <v>232</v>
      </c>
      <c r="D143" s="218" t="s">
        <v>134</v>
      </c>
      <c r="E143" s="219" t="s">
        <v>844</v>
      </c>
      <c r="F143" s="220" t="s">
        <v>845</v>
      </c>
      <c r="G143" s="221" t="s">
        <v>806</v>
      </c>
      <c r="H143" s="222">
        <v>13.5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138</v>
      </c>
      <c r="AT143" s="230" t="s">
        <v>134</v>
      </c>
      <c r="AU143" s="230" t="s">
        <v>83</v>
      </c>
      <c r="AY143" s="16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138</v>
      </c>
      <c r="BM143" s="230" t="s">
        <v>846</v>
      </c>
    </row>
    <row r="144" s="2" customFormat="1" ht="34.8" customHeight="1">
      <c r="A144" s="37"/>
      <c r="B144" s="38"/>
      <c r="C144" s="218" t="s">
        <v>239</v>
      </c>
      <c r="D144" s="218" t="s">
        <v>134</v>
      </c>
      <c r="E144" s="219" t="s">
        <v>847</v>
      </c>
      <c r="F144" s="220" t="s">
        <v>848</v>
      </c>
      <c r="G144" s="221" t="s">
        <v>806</v>
      </c>
      <c r="H144" s="222">
        <v>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138</v>
      </c>
      <c r="AT144" s="230" t="s">
        <v>134</v>
      </c>
      <c r="AU144" s="230" t="s">
        <v>83</v>
      </c>
      <c r="AY144" s="16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138</v>
      </c>
      <c r="BM144" s="230" t="s">
        <v>849</v>
      </c>
    </row>
    <row r="145" s="2" customFormat="1" ht="22.2" customHeight="1">
      <c r="A145" s="37"/>
      <c r="B145" s="38"/>
      <c r="C145" s="218" t="s">
        <v>7</v>
      </c>
      <c r="D145" s="218" t="s">
        <v>134</v>
      </c>
      <c r="E145" s="219" t="s">
        <v>850</v>
      </c>
      <c r="F145" s="220" t="s">
        <v>851</v>
      </c>
      <c r="G145" s="221" t="s">
        <v>806</v>
      </c>
      <c r="H145" s="222">
        <v>12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138</v>
      </c>
      <c r="AT145" s="230" t="s">
        <v>134</v>
      </c>
      <c r="AU145" s="230" t="s">
        <v>83</v>
      </c>
      <c r="AY145" s="16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138</v>
      </c>
      <c r="BM145" s="230" t="s">
        <v>852</v>
      </c>
    </row>
    <row r="146" s="2" customFormat="1" ht="30" customHeight="1">
      <c r="A146" s="37"/>
      <c r="B146" s="38"/>
      <c r="C146" s="218" t="s">
        <v>247</v>
      </c>
      <c r="D146" s="218" t="s">
        <v>134</v>
      </c>
      <c r="E146" s="219" t="s">
        <v>853</v>
      </c>
      <c r="F146" s="220" t="s">
        <v>854</v>
      </c>
      <c r="G146" s="221" t="s">
        <v>277</v>
      </c>
      <c r="H146" s="222">
        <v>20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138</v>
      </c>
      <c r="AT146" s="230" t="s">
        <v>134</v>
      </c>
      <c r="AU146" s="230" t="s">
        <v>83</v>
      </c>
      <c r="AY146" s="16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138</v>
      </c>
      <c r="BM146" s="230" t="s">
        <v>855</v>
      </c>
    </row>
    <row r="147" s="2" customFormat="1" ht="30" customHeight="1">
      <c r="A147" s="37"/>
      <c r="B147" s="38"/>
      <c r="C147" s="218" t="s">
        <v>251</v>
      </c>
      <c r="D147" s="218" t="s">
        <v>134</v>
      </c>
      <c r="E147" s="219" t="s">
        <v>856</v>
      </c>
      <c r="F147" s="220" t="s">
        <v>857</v>
      </c>
      <c r="G147" s="221" t="s">
        <v>277</v>
      </c>
      <c r="H147" s="222">
        <v>30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138</v>
      </c>
      <c r="AT147" s="230" t="s">
        <v>134</v>
      </c>
      <c r="AU147" s="230" t="s">
        <v>83</v>
      </c>
      <c r="AY147" s="16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81</v>
      </c>
      <c r="BK147" s="231">
        <f>ROUND(I147*H147,2)</f>
        <v>0</v>
      </c>
      <c r="BL147" s="16" t="s">
        <v>138</v>
      </c>
      <c r="BM147" s="230" t="s">
        <v>858</v>
      </c>
    </row>
    <row r="148" s="2" customFormat="1" ht="34.8" customHeight="1">
      <c r="A148" s="37"/>
      <c r="B148" s="38"/>
      <c r="C148" s="218" t="s">
        <v>256</v>
      </c>
      <c r="D148" s="218" t="s">
        <v>134</v>
      </c>
      <c r="E148" s="219" t="s">
        <v>859</v>
      </c>
      <c r="F148" s="220" t="s">
        <v>860</v>
      </c>
      <c r="G148" s="221" t="s">
        <v>277</v>
      </c>
      <c r="H148" s="222">
        <v>50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138</v>
      </c>
      <c r="AT148" s="230" t="s">
        <v>134</v>
      </c>
      <c r="AU148" s="230" t="s">
        <v>83</v>
      </c>
      <c r="AY148" s="16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138</v>
      </c>
      <c r="BM148" s="230" t="s">
        <v>861</v>
      </c>
    </row>
    <row r="149" s="2" customFormat="1" ht="22.2" customHeight="1">
      <c r="A149" s="37"/>
      <c r="B149" s="38"/>
      <c r="C149" s="218" t="s">
        <v>263</v>
      </c>
      <c r="D149" s="218" t="s">
        <v>134</v>
      </c>
      <c r="E149" s="219" t="s">
        <v>862</v>
      </c>
      <c r="F149" s="220" t="s">
        <v>863</v>
      </c>
      <c r="G149" s="221" t="s">
        <v>277</v>
      </c>
      <c r="H149" s="222">
        <v>100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138</v>
      </c>
      <c r="AT149" s="230" t="s">
        <v>134</v>
      </c>
      <c r="AU149" s="230" t="s">
        <v>83</v>
      </c>
      <c r="AY149" s="16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81</v>
      </c>
      <c r="BK149" s="231">
        <f>ROUND(I149*H149,2)</f>
        <v>0</v>
      </c>
      <c r="BL149" s="16" t="s">
        <v>138</v>
      </c>
      <c r="BM149" s="230" t="s">
        <v>864</v>
      </c>
    </row>
    <row r="150" s="2" customFormat="1" ht="50.4" customHeight="1">
      <c r="A150" s="37"/>
      <c r="B150" s="38"/>
      <c r="C150" s="218" t="s">
        <v>267</v>
      </c>
      <c r="D150" s="218" t="s">
        <v>134</v>
      </c>
      <c r="E150" s="219" t="s">
        <v>865</v>
      </c>
      <c r="F150" s="220" t="s">
        <v>866</v>
      </c>
      <c r="G150" s="221" t="s">
        <v>277</v>
      </c>
      <c r="H150" s="222">
        <v>75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138</v>
      </c>
      <c r="AT150" s="230" t="s">
        <v>134</v>
      </c>
      <c r="AU150" s="230" t="s">
        <v>83</v>
      </c>
      <c r="AY150" s="16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138</v>
      </c>
      <c r="BM150" s="230" t="s">
        <v>867</v>
      </c>
    </row>
    <row r="151" s="2" customFormat="1" ht="19.8" customHeight="1">
      <c r="A151" s="37"/>
      <c r="B151" s="38"/>
      <c r="C151" s="218" t="s">
        <v>274</v>
      </c>
      <c r="D151" s="218" t="s">
        <v>134</v>
      </c>
      <c r="E151" s="219" t="s">
        <v>868</v>
      </c>
      <c r="F151" s="220" t="s">
        <v>869</v>
      </c>
      <c r="G151" s="221" t="s">
        <v>806</v>
      </c>
      <c r="H151" s="222">
        <v>12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138</v>
      </c>
      <c r="AT151" s="230" t="s">
        <v>134</v>
      </c>
      <c r="AU151" s="230" t="s">
        <v>83</v>
      </c>
      <c r="AY151" s="16" t="s">
        <v>132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138</v>
      </c>
      <c r="BM151" s="230" t="s">
        <v>870</v>
      </c>
    </row>
    <row r="152" s="2" customFormat="1" ht="22.2" customHeight="1">
      <c r="A152" s="37"/>
      <c r="B152" s="38"/>
      <c r="C152" s="218" t="s">
        <v>279</v>
      </c>
      <c r="D152" s="218" t="s">
        <v>134</v>
      </c>
      <c r="E152" s="219" t="s">
        <v>871</v>
      </c>
      <c r="F152" s="220" t="s">
        <v>872</v>
      </c>
      <c r="G152" s="221" t="s">
        <v>873</v>
      </c>
      <c r="H152" s="222">
        <v>0.080000000000000002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138</v>
      </c>
      <c r="AT152" s="230" t="s">
        <v>134</v>
      </c>
      <c r="AU152" s="230" t="s">
        <v>83</v>
      </c>
      <c r="AY152" s="16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138</v>
      </c>
      <c r="BM152" s="230" t="s">
        <v>874</v>
      </c>
    </row>
    <row r="153" s="2" customFormat="1" ht="14.4" customHeight="1">
      <c r="A153" s="37"/>
      <c r="B153" s="38"/>
      <c r="C153" s="218" t="s">
        <v>284</v>
      </c>
      <c r="D153" s="218" t="s">
        <v>134</v>
      </c>
      <c r="E153" s="219" t="s">
        <v>875</v>
      </c>
      <c r="F153" s="220" t="s">
        <v>876</v>
      </c>
      <c r="G153" s="221" t="s">
        <v>873</v>
      </c>
      <c r="H153" s="222">
        <v>0.055</v>
      </c>
      <c r="I153" s="223"/>
      <c r="J153" s="224">
        <f>ROUND(I153*H153,2)</f>
        <v>0</v>
      </c>
      <c r="K153" s="225"/>
      <c r="L153" s="43"/>
      <c r="M153" s="269" t="s">
        <v>1</v>
      </c>
      <c r="N153" s="270" t="s">
        <v>38</v>
      </c>
      <c r="O153" s="271"/>
      <c r="P153" s="272">
        <f>O153*H153</f>
        <v>0</v>
      </c>
      <c r="Q153" s="272">
        <v>0</v>
      </c>
      <c r="R153" s="272">
        <f>Q153*H153</f>
        <v>0</v>
      </c>
      <c r="S153" s="272">
        <v>0</v>
      </c>
      <c r="T153" s="27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138</v>
      </c>
      <c r="AT153" s="230" t="s">
        <v>134</v>
      </c>
      <c r="AU153" s="230" t="s">
        <v>83</v>
      </c>
      <c r="AY153" s="16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81</v>
      </c>
      <c r="BK153" s="231">
        <f>ROUND(I153*H153,2)</f>
        <v>0</v>
      </c>
      <c r="BL153" s="16" t="s">
        <v>138</v>
      </c>
      <c r="BM153" s="230" t="s">
        <v>877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Nst1IKtFHslraG8DpmU/u6OgZ0R/CY+4iLirugvNLmkm7I6GPzlVvRCCp6mzoc2qEl9PXJ/koVXvLGVQMYmNEQ==" hashValue="ImTuIb1EJFV20EIv0elsyFYkIPh6AFWgmuqebXM+57c2t/cGUfwQcUMTBnwK6J2CH7czenblAYRojW4R2+chrw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878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ROUND((SUM(BE121:BE141)),  2)</f>
        <v>0</v>
      </c>
      <c r="G33" s="37"/>
      <c r="H33" s="37"/>
      <c r="I33" s="154">
        <v>0.20999999999999999</v>
      </c>
      <c r="J33" s="153">
        <f>ROUND(((SUM(BE121:BE141))*I33),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ROUND((SUM(BF121:BF141)),  2)</f>
        <v>0</v>
      </c>
      <c r="G34" s="37"/>
      <c r="H34" s="37"/>
      <c r="I34" s="154">
        <v>0.14999999999999999</v>
      </c>
      <c r="J34" s="153">
        <f>ROUND(((SUM(BF121:BF141))*I34),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ROUND((SUM(BH121:BH141)),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73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879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880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881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882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883</v>
      </c>
      <c r="E101" s="187"/>
      <c r="F101" s="187"/>
      <c r="G101" s="187"/>
      <c r="H101" s="187"/>
      <c r="I101" s="187"/>
      <c r="J101" s="188">
        <f>J138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4.4" customHeight="1">
      <c r="A111" s="37"/>
      <c r="B111" s="38"/>
      <c r="C111" s="39"/>
      <c r="D111" s="39"/>
      <c r="E111" s="173" t="str">
        <f>E7</f>
        <v>Střední škola zemědělská a veterinární Lanškroun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6" customHeight="1">
      <c r="A113" s="37"/>
      <c r="B113" s="38"/>
      <c r="C113" s="39"/>
      <c r="D113" s="39"/>
      <c r="E113" s="75" t="str">
        <f>E9</f>
        <v>VON - Vedlejší a ostatní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5. 4. 2022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6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6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118</v>
      </c>
      <c r="D120" s="193" t="s">
        <v>58</v>
      </c>
      <c r="E120" s="193" t="s">
        <v>54</v>
      </c>
      <c r="F120" s="193" t="s">
        <v>55</v>
      </c>
      <c r="G120" s="193" t="s">
        <v>119</v>
      </c>
      <c r="H120" s="193" t="s">
        <v>120</v>
      </c>
      <c r="I120" s="193" t="s">
        <v>121</v>
      </c>
      <c r="J120" s="194" t="s">
        <v>100</v>
      </c>
      <c r="K120" s="195" t="s">
        <v>122</v>
      </c>
      <c r="L120" s="196"/>
      <c r="M120" s="99" t="s">
        <v>1</v>
      </c>
      <c r="N120" s="100" t="s">
        <v>37</v>
      </c>
      <c r="O120" s="100" t="s">
        <v>123</v>
      </c>
      <c r="P120" s="100" t="s">
        <v>124</v>
      </c>
      <c r="Q120" s="100" t="s">
        <v>125</v>
      </c>
      <c r="R120" s="100" t="s">
        <v>126</v>
      </c>
      <c r="S120" s="100" t="s">
        <v>127</v>
      </c>
      <c r="T120" s="101" t="s">
        <v>128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129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102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884</v>
      </c>
      <c r="F122" s="205" t="s">
        <v>885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P123+P130+P136+P138</f>
        <v>0</v>
      </c>
      <c r="Q122" s="210"/>
      <c r="R122" s="211">
        <f>R123+R130+R136+R138</f>
        <v>0</v>
      </c>
      <c r="S122" s="210"/>
      <c r="T122" s="212">
        <f>T123+T130+T136+T138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157</v>
      </c>
      <c r="AT122" s="214" t="s">
        <v>72</v>
      </c>
      <c r="AU122" s="214" t="s">
        <v>73</v>
      </c>
      <c r="AY122" s="213" t="s">
        <v>132</v>
      </c>
      <c r="BK122" s="215">
        <f>BK123+BK130+BK136+BK138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886</v>
      </c>
      <c r="F123" s="216" t="s">
        <v>887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SUM(P124:P129)</f>
        <v>0</v>
      </c>
      <c r="Q123" s="210"/>
      <c r="R123" s="211">
        <f>SUM(R124:R129)</f>
        <v>0</v>
      </c>
      <c r="S123" s="210"/>
      <c r="T123" s="212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157</v>
      </c>
      <c r="AT123" s="214" t="s">
        <v>72</v>
      </c>
      <c r="AU123" s="214" t="s">
        <v>81</v>
      </c>
      <c r="AY123" s="213" t="s">
        <v>132</v>
      </c>
      <c r="BK123" s="215">
        <f>SUM(BK124:BK129)</f>
        <v>0</v>
      </c>
    </row>
    <row r="124" s="2" customFormat="1" ht="22.2" customHeight="1">
      <c r="A124" s="37"/>
      <c r="B124" s="38"/>
      <c r="C124" s="218" t="s">
        <v>81</v>
      </c>
      <c r="D124" s="218" t="s">
        <v>134</v>
      </c>
      <c r="E124" s="219" t="s">
        <v>888</v>
      </c>
      <c r="F124" s="220" t="s">
        <v>889</v>
      </c>
      <c r="G124" s="221" t="s">
        <v>474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890</v>
      </c>
      <c r="AT124" s="230" t="s">
        <v>134</v>
      </c>
      <c r="AU124" s="230" t="s">
        <v>83</v>
      </c>
      <c r="AY124" s="16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81</v>
      </c>
      <c r="BK124" s="231">
        <f>ROUND(I124*H124,2)</f>
        <v>0</v>
      </c>
      <c r="BL124" s="16" t="s">
        <v>890</v>
      </c>
      <c r="BM124" s="230" t="s">
        <v>891</v>
      </c>
    </row>
    <row r="125" s="2" customFormat="1" ht="22.2" customHeight="1">
      <c r="A125" s="37"/>
      <c r="B125" s="38"/>
      <c r="C125" s="218" t="s">
        <v>83</v>
      </c>
      <c r="D125" s="218" t="s">
        <v>134</v>
      </c>
      <c r="E125" s="219" t="s">
        <v>892</v>
      </c>
      <c r="F125" s="220" t="s">
        <v>893</v>
      </c>
      <c r="G125" s="221" t="s">
        <v>474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38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890</v>
      </c>
      <c r="AT125" s="230" t="s">
        <v>134</v>
      </c>
      <c r="AU125" s="230" t="s">
        <v>83</v>
      </c>
      <c r="AY125" s="16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81</v>
      </c>
      <c r="BK125" s="231">
        <f>ROUND(I125*H125,2)</f>
        <v>0</v>
      </c>
      <c r="BL125" s="16" t="s">
        <v>890</v>
      </c>
      <c r="BM125" s="230" t="s">
        <v>894</v>
      </c>
    </row>
    <row r="126" s="2" customFormat="1" ht="14.4" customHeight="1">
      <c r="A126" s="37"/>
      <c r="B126" s="38"/>
      <c r="C126" s="218" t="s">
        <v>149</v>
      </c>
      <c r="D126" s="218" t="s">
        <v>134</v>
      </c>
      <c r="E126" s="219" t="s">
        <v>895</v>
      </c>
      <c r="F126" s="220" t="s">
        <v>896</v>
      </c>
      <c r="G126" s="221" t="s">
        <v>474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890</v>
      </c>
      <c r="AT126" s="230" t="s">
        <v>134</v>
      </c>
      <c r="AU126" s="230" t="s">
        <v>83</v>
      </c>
      <c r="AY126" s="16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81</v>
      </c>
      <c r="BK126" s="231">
        <f>ROUND(I126*H126,2)</f>
        <v>0</v>
      </c>
      <c r="BL126" s="16" t="s">
        <v>890</v>
      </c>
      <c r="BM126" s="230" t="s">
        <v>897</v>
      </c>
    </row>
    <row r="127" s="2" customFormat="1" ht="14.4" customHeight="1">
      <c r="A127" s="37"/>
      <c r="B127" s="38"/>
      <c r="C127" s="218" t="s">
        <v>138</v>
      </c>
      <c r="D127" s="218" t="s">
        <v>134</v>
      </c>
      <c r="E127" s="219" t="s">
        <v>898</v>
      </c>
      <c r="F127" s="220" t="s">
        <v>899</v>
      </c>
      <c r="G127" s="221" t="s">
        <v>474</v>
      </c>
      <c r="H127" s="222">
        <v>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890</v>
      </c>
      <c r="AT127" s="230" t="s">
        <v>134</v>
      </c>
      <c r="AU127" s="230" t="s">
        <v>83</v>
      </c>
      <c r="AY127" s="16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890</v>
      </c>
      <c r="BM127" s="230" t="s">
        <v>900</v>
      </c>
    </row>
    <row r="128" s="2" customFormat="1" ht="14.4" customHeight="1">
      <c r="A128" s="37"/>
      <c r="B128" s="38"/>
      <c r="C128" s="218" t="s">
        <v>157</v>
      </c>
      <c r="D128" s="218" t="s">
        <v>134</v>
      </c>
      <c r="E128" s="219" t="s">
        <v>901</v>
      </c>
      <c r="F128" s="220" t="s">
        <v>902</v>
      </c>
      <c r="G128" s="221" t="s">
        <v>474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890</v>
      </c>
      <c r="AT128" s="230" t="s">
        <v>134</v>
      </c>
      <c r="AU128" s="230" t="s">
        <v>83</v>
      </c>
      <c r="AY128" s="16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890</v>
      </c>
      <c r="BM128" s="230" t="s">
        <v>903</v>
      </c>
    </row>
    <row r="129" s="2" customFormat="1" ht="14.4" customHeight="1">
      <c r="A129" s="37"/>
      <c r="B129" s="38"/>
      <c r="C129" s="218" t="s">
        <v>163</v>
      </c>
      <c r="D129" s="218" t="s">
        <v>134</v>
      </c>
      <c r="E129" s="219" t="s">
        <v>904</v>
      </c>
      <c r="F129" s="220" t="s">
        <v>899</v>
      </c>
      <c r="G129" s="221" t="s">
        <v>474</v>
      </c>
      <c r="H129" s="222">
        <v>1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890</v>
      </c>
      <c r="AT129" s="230" t="s">
        <v>134</v>
      </c>
      <c r="AU129" s="230" t="s">
        <v>83</v>
      </c>
      <c r="AY129" s="16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81</v>
      </c>
      <c r="BK129" s="231">
        <f>ROUND(I129*H129,2)</f>
        <v>0</v>
      </c>
      <c r="BL129" s="16" t="s">
        <v>890</v>
      </c>
      <c r="BM129" s="230" t="s">
        <v>905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906</v>
      </c>
      <c r="F130" s="216" t="s">
        <v>907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SUM(P131:P135)</f>
        <v>0</v>
      </c>
      <c r="Q130" s="210"/>
      <c r="R130" s="211">
        <f>SUM(R131:R135)</f>
        <v>0</v>
      </c>
      <c r="S130" s="210"/>
      <c r="T130" s="21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157</v>
      </c>
      <c r="AT130" s="214" t="s">
        <v>72</v>
      </c>
      <c r="AU130" s="214" t="s">
        <v>81</v>
      </c>
      <c r="AY130" s="213" t="s">
        <v>132</v>
      </c>
      <c r="BK130" s="215">
        <f>SUM(BK131:BK135)</f>
        <v>0</v>
      </c>
    </row>
    <row r="131" s="2" customFormat="1" ht="14.4" customHeight="1">
      <c r="A131" s="37"/>
      <c r="B131" s="38"/>
      <c r="C131" s="218" t="s">
        <v>169</v>
      </c>
      <c r="D131" s="218" t="s">
        <v>134</v>
      </c>
      <c r="E131" s="219" t="s">
        <v>908</v>
      </c>
      <c r="F131" s="220" t="s">
        <v>909</v>
      </c>
      <c r="G131" s="221" t="s">
        <v>474</v>
      </c>
      <c r="H131" s="222">
        <v>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890</v>
      </c>
      <c r="AT131" s="230" t="s">
        <v>134</v>
      </c>
      <c r="AU131" s="230" t="s">
        <v>83</v>
      </c>
      <c r="AY131" s="16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890</v>
      </c>
      <c r="BM131" s="230" t="s">
        <v>910</v>
      </c>
    </row>
    <row r="132" s="2" customFormat="1" ht="14.4" customHeight="1">
      <c r="A132" s="37"/>
      <c r="B132" s="38"/>
      <c r="C132" s="218" t="s">
        <v>174</v>
      </c>
      <c r="D132" s="218" t="s">
        <v>134</v>
      </c>
      <c r="E132" s="219" t="s">
        <v>911</v>
      </c>
      <c r="F132" s="220" t="s">
        <v>912</v>
      </c>
      <c r="G132" s="221" t="s">
        <v>474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890</v>
      </c>
      <c r="AT132" s="230" t="s">
        <v>134</v>
      </c>
      <c r="AU132" s="230" t="s">
        <v>83</v>
      </c>
      <c r="AY132" s="16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890</v>
      </c>
      <c r="BM132" s="230" t="s">
        <v>913</v>
      </c>
    </row>
    <row r="133" s="2" customFormat="1" ht="14.4" customHeight="1">
      <c r="A133" s="37"/>
      <c r="B133" s="38"/>
      <c r="C133" s="218" t="s">
        <v>180</v>
      </c>
      <c r="D133" s="218" t="s">
        <v>134</v>
      </c>
      <c r="E133" s="219" t="s">
        <v>914</v>
      </c>
      <c r="F133" s="220" t="s">
        <v>915</v>
      </c>
      <c r="G133" s="221" t="s">
        <v>474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890</v>
      </c>
      <c r="AT133" s="230" t="s">
        <v>134</v>
      </c>
      <c r="AU133" s="230" t="s">
        <v>83</v>
      </c>
      <c r="AY133" s="16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890</v>
      </c>
      <c r="BM133" s="230" t="s">
        <v>916</v>
      </c>
    </row>
    <row r="134" s="2" customFormat="1" ht="14.4" customHeight="1">
      <c r="A134" s="37"/>
      <c r="B134" s="38"/>
      <c r="C134" s="218" t="s">
        <v>187</v>
      </c>
      <c r="D134" s="218" t="s">
        <v>134</v>
      </c>
      <c r="E134" s="219" t="s">
        <v>917</v>
      </c>
      <c r="F134" s="220" t="s">
        <v>918</v>
      </c>
      <c r="G134" s="221" t="s">
        <v>474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890</v>
      </c>
      <c r="AT134" s="230" t="s">
        <v>134</v>
      </c>
      <c r="AU134" s="230" t="s">
        <v>83</v>
      </c>
      <c r="AY134" s="16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890</v>
      </c>
      <c r="BM134" s="230" t="s">
        <v>919</v>
      </c>
    </row>
    <row r="135" s="2" customFormat="1" ht="14.4" customHeight="1">
      <c r="A135" s="37"/>
      <c r="B135" s="38"/>
      <c r="C135" s="218" t="s">
        <v>192</v>
      </c>
      <c r="D135" s="218" t="s">
        <v>134</v>
      </c>
      <c r="E135" s="219" t="s">
        <v>920</v>
      </c>
      <c r="F135" s="220" t="s">
        <v>921</v>
      </c>
      <c r="G135" s="221" t="s">
        <v>474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890</v>
      </c>
      <c r="AT135" s="230" t="s">
        <v>134</v>
      </c>
      <c r="AU135" s="230" t="s">
        <v>83</v>
      </c>
      <c r="AY135" s="16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890</v>
      </c>
      <c r="BM135" s="230" t="s">
        <v>922</v>
      </c>
    </row>
    <row r="136" s="12" customFormat="1" ht="22.8" customHeight="1">
      <c r="A136" s="12"/>
      <c r="B136" s="202"/>
      <c r="C136" s="203"/>
      <c r="D136" s="204" t="s">
        <v>72</v>
      </c>
      <c r="E136" s="216" t="s">
        <v>923</v>
      </c>
      <c r="F136" s="216" t="s">
        <v>924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157</v>
      </c>
      <c r="AT136" s="214" t="s">
        <v>72</v>
      </c>
      <c r="AU136" s="214" t="s">
        <v>81</v>
      </c>
      <c r="AY136" s="213" t="s">
        <v>132</v>
      </c>
      <c r="BK136" s="215">
        <f>BK137</f>
        <v>0</v>
      </c>
    </row>
    <row r="137" s="2" customFormat="1" ht="14.4" customHeight="1">
      <c r="A137" s="37"/>
      <c r="B137" s="38"/>
      <c r="C137" s="218" t="s">
        <v>196</v>
      </c>
      <c r="D137" s="218" t="s">
        <v>134</v>
      </c>
      <c r="E137" s="219" t="s">
        <v>925</v>
      </c>
      <c r="F137" s="220" t="s">
        <v>926</v>
      </c>
      <c r="G137" s="221" t="s">
        <v>474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890</v>
      </c>
      <c r="AT137" s="230" t="s">
        <v>134</v>
      </c>
      <c r="AU137" s="230" t="s">
        <v>83</v>
      </c>
      <c r="AY137" s="16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890</v>
      </c>
      <c r="BM137" s="230" t="s">
        <v>927</v>
      </c>
    </row>
    <row r="138" s="12" customFormat="1" ht="22.8" customHeight="1">
      <c r="A138" s="12"/>
      <c r="B138" s="202"/>
      <c r="C138" s="203"/>
      <c r="D138" s="204" t="s">
        <v>72</v>
      </c>
      <c r="E138" s="216" t="s">
        <v>928</v>
      </c>
      <c r="F138" s="216" t="s">
        <v>929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SUM(P139:P141)</f>
        <v>0</v>
      </c>
      <c r="Q138" s="210"/>
      <c r="R138" s="211">
        <f>SUM(R139:R141)</f>
        <v>0</v>
      </c>
      <c r="S138" s="210"/>
      <c r="T138" s="21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157</v>
      </c>
      <c r="AT138" s="214" t="s">
        <v>72</v>
      </c>
      <c r="AU138" s="214" t="s">
        <v>81</v>
      </c>
      <c r="AY138" s="213" t="s">
        <v>132</v>
      </c>
      <c r="BK138" s="215">
        <f>SUM(BK139:BK141)</f>
        <v>0</v>
      </c>
    </row>
    <row r="139" s="2" customFormat="1" ht="14.4" customHeight="1">
      <c r="A139" s="37"/>
      <c r="B139" s="38"/>
      <c r="C139" s="218" t="s">
        <v>201</v>
      </c>
      <c r="D139" s="218" t="s">
        <v>134</v>
      </c>
      <c r="E139" s="219" t="s">
        <v>930</v>
      </c>
      <c r="F139" s="220" t="s">
        <v>931</v>
      </c>
      <c r="G139" s="221" t="s">
        <v>474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890</v>
      </c>
      <c r="AT139" s="230" t="s">
        <v>134</v>
      </c>
      <c r="AU139" s="230" t="s">
        <v>83</v>
      </c>
      <c r="AY139" s="16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890</v>
      </c>
      <c r="BM139" s="230" t="s">
        <v>932</v>
      </c>
    </row>
    <row r="140" s="2" customFormat="1" ht="14.4" customHeight="1">
      <c r="A140" s="37"/>
      <c r="B140" s="38"/>
      <c r="C140" s="218" t="s">
        <v>206</v>
      </c>
      <c r="D140" s="218" t="s">
        <v>134</v>
      </c>
      <c r="E140" s="219" t="s">
        <v>933</v>
      </c>
      <c r="F140" s="220" t="s">
        <v>934</v>
      </c>
      <c r="G140" s="221" t="s">
        <v>474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890</v>
      </c>
      <c r="AT140" s="230" t="s">
        <v>134</v>
      </c>
      <c r="AU140" s="230" t="s">
        <v>83</v>
      </c>
      <c r="AY140" s="16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890</v>
      </c>
      <c r="BM140" s="230" t="s">
        <v>935</v>
      </c>
    </row>
    <row r="141" s="2" customFormat="1" ht="14.4" customHeight="1">
      <c r="A141" s="37"/>
      <c r="B141" s="38"/>
      <c r="C141" s="218" t="s">
        <v>8</v>
      </c>
      <c r="D141" s="218" t="s">
        <v>134</v>
      </c>
      <c r="E141" s="219" t="s">
        <v>936</v>
      </c>
      <c r="F141" s="220" t="s">
        <v>937</v>
      </c>
      <c r="G141" s="221" t="s">
        <v>474</v>
      </c>
      <c r="H141" s="222">
        <v>1</v>
      </c>
      <c r="I141" s="223"/>
      <c r="J141" s="224">
        <f>ROUND(I141*H141,2)</f>
        <v>0</v>
      </c>
      <c r="K141" s="225"/>
      <c r="L141" s="43"/>
      <c r="M141" s="269" t="s">
        <v>1</v>
      </c>
      <c r="N141" s="270" t="s">
        <v>38</v>
      </c>
      <c r="O141" s="271"/>
      <c r="P141" s="272">
        <f>O141*H141</f>
        <v>0</v>
      </c>
      <c r="Q141" s="272">
        <v>0</v>
      </c>
      <c r="R141" s="272">
        <f>Q141*H141</f>
        <v>0</v>
      </c>
      <c r="S141" s="272">
        <v>0</v>
      </c>
      <c r="T141" s="27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890</v>
      </c>
      <c r="AT141" s="230" t="s">
        <v>134</v>
      </c>
      <c r="AU141" s="230" t="s">
        <v>83</v>
      </c>
      <c r="AY141" s="16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890</v>
      </c>
      <c r="BM141" s="230" t="s">
        <v>938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LaoJNrHzEg0Hl7DsATVcd9JZSrLksiHE82zBDYqx4/XpD9gK4BToXNvY9EOQ3pX1EOzNdrO2aFXA6jGixDys6A==" hashValue="FXPdSZKcu8K9rdwiiEy5O6P/HDJYS8MWuTO4tG5QMNcG9VnodQUc7TF0iWEBB4T0LmTaNrO+Or7sV7g2RRGNYw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Martin-PC\Martin</dc:creator>
  <cp:lastModifiedBy>Martin-PC\Martin</cp:lastModifiedBy>
  <dcterms:created xsi:type="dcterms:W3CDTF">2022-04-05T06:50:17Z</dcterms:created>
  <dcterms:modified xsi:type="dcterms:W3CDTF">2022-04-05T06:50:24Z</dcterms:modified>
</cp:coreProperties>
</file>